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nuovo" sheetId="1" r:id="rId1"/>
  </sheets>
  <definedNames/>
  <calcPr fullCalcOnLoad="1"/>
</workbook>
</file>

<file path=xl/sharedStrings.xml><?xml version="1.0" encoding="utf-8"?>
<sst xmlns="http://schemas.openxmlformats.org/spreadsheetml/2006/main" count="254" uniqueCount="217">
  <si>
    <t>D.P.R. 380/01   ART. 33 COMMA 2  E ART. 34 COMMA 2 -   (c.d. "FISCALIZZAZIONE")</t>
  </si>
  <si>
    <t>(calcolo in  base alla L. 27 luglio 1978 n. 392 pubblicata sulla G.U. n. 211 del 29 luglio 1978)</t>
  </si>
  <si>
    <t>(specifiche modalità di calcolo riportate nella D.G.C.         del                )</t>
  </si>
  <si>
    <t>agg NOV 2019</t>
  </si>
  <si>
    <t>P.E.</t>
  </si>
  <si>
    <t>SOGGETTO</t>
  </si>
  <si>
    <t>UBICAZIONE</t>
  </si>
  <si>
    <t xml:space="preserve">     TABELLA 1  -</t>
  </si>
  <si>
    <t>Determinazione della SUPERFICIE CONVENZIONALE</t>
  </si>
  <si>
    <t>DESCRIZIONE IMMOBILE</t>
  </si>
  <si>
    <t>SUPERFICIE REALE</t>
  </si>
  <si>
    <t>30% PER VANI CON H. INF 1,70</t>
  </si>
  <si>
    <t>SUPERFICIE DA CONSIDEARE</t>
  </si>
  <si>
    <t>COEFF.</t>
  </si>
  <si>
    <t>SUPERFICIE CONVENZIONALE</t>
  </si>
  <si>
    <t xml:space="preserve">  Unità superiore a mq. 70</t>
  </si>
  <si>
    <t xml:space="preserve">  Unità tra mq. 46 e mq. 70 (*)</t>
  </si>
  <si>
    <t>&gt; 95 &lt;= 110</t>
  </si>
  <si>
    <t xml:space="preserve">  Unità inferiore a mq. 46 (*)</t>
  </si>
  <si>
    <t>&gt; 110 &lt;=130</t>
  </si>
  <si>
    <t xml:space="preserve">  Autorimesse singole</t>
  </si>
  <si>
    <t xml:space="preserve">  Posto macchina in comune</t>
  </si>
  <si>
    <t xml:space="preserve">  Balconi, terrazze, cantine e simili (loc. sottot. non abitabili)</t>
  </si>
  <si>
    <t xml:space="preserve">  Superfici scoperte in godimento esclusivo</t>
  </si>
  <si>
    <t xml:space="preserve">  Superfici a verde in condominio (quota millesim.)</t>
  </si>
  <si>
    <t>&gt; 160</t>
  </si>
  <si>
    <t>(*) i relativi coefficienti non si applicano se lo stato di conservazione</t>
  </si>
  <si>
    <t xml:space="preserve">Totale Superf. Convenzionale:  mq. </t>
  </si>
  <si>
    <t xml:space="preserve">      è scadente; in tal caso il coeff. da applicare è 1,00</t>
  </si>
  <si>
    <t xml:space="preserve">     TABELLA 2 - </t>
  </si>
  <si>
    <t>Determinazione del COSTO UNITARIO DI PRODUZIONE</t>
  </si>
  <si>
    <t>(con riferimento all'art. 13 e segg. della L. 27 luglio 1978 n. 392 ed Allegato "A" )</t>
  </si>
  <si>
    <r>
      <rPr>
        <sz val="6.5"/>
        <rFont val="Arial"/>
        <family val="2"/>
      </rPr>
      <t xml:space="preserve">COSTO BASE               (€uro / mq.)                       </t>
    </r>
    <r>
      <rPr>
        <sz val="6"/>
        <rFont val="Arial"/>
        <family val="2"/>
      </rPr>
      <t xml:space="preserve"> (ex Lire 1.450.000 ultimo dato Ministeriale al 18/12/1998)</t>
    </r>
  </si>
  <si>
    <t>TIPOLOGIA                           (categoria Catastale)</t>
  </si>
  <si>
    <t>DEMOGRAFIA  abitanti</t>
  </si>
  <si>
    <t>UBICAZIONE     zona</t>
  </si>
  <si>
    <t>LIVELLO                     piano</t>
  </si>
  <si>
    <t>VETUSTA'                     anni</t>
  </si>
  <si>
    <t>CONSERVAZ.      stato</t>
  </si>
  <si>
    <t>COSTO UNITARIO DI PRODUZIONE</t>
  </si>
  <si>
    <t>(introdurre tipologia catastale e relativo coeff.))</t>
  </si>
  <si>
    <t>(Comune di Saluzzo &gt; 10.000 quindi coeff. =  0,90)</t>
  </si>
  <si>
    <t>(introdurre zona e relativo coeff.)</t>
  </si>
  <si>
    <t>(introdurre livello piano solo qualora immobile con almeno 3 p.f.t)</t>
  </si>
  <si>
    <t>(introdurre anni vetustà e relativo coeff)</t>
  </si>
  <si>
    <t>(introdurrestato di conservazione  e relativo coeff.)</t>
  </si>
  <si>
    <t>(A3)</t>
  </si>
  <si>
    <t>(es. centro edificato)</t>
  </si>
  <si>
    <t>(es P. 1°)</t>
  </si>
  <si>
    <t>(es. 50 anni)</t>
  </si>
  <si>
    <t>(es. NORMALE)</t>
  </si>
  <si>
    <t xml:space="preserve">     TABELLA 3  -</t>
  </si>
  <si>
    <t>calcolo EQUO CANONE</t>
  </si>
  <si>
    <t>COSTO DI PRODUZIONE</t>
  </si>
  <si>
    <t xml:space="preserve">     TABELLA 4  -</t>
  </si>
  <si>
    <t>calcolo ADEGUAMENTO ISTAT</t>
  </si>
  <si>
    <t xml:space="preserve">     TABELLA 5 -  calcolo FISCALIZZAZIONE </t>
  </si>
  <si>
    <t>AUMENTO ISTAT                (da dic 1997 a data realizzazione abuso)</t>
  </si>
  <si>
    <t>COSTO DI PRODUZIONE (ATTUALIZZATO)</t>
  </si>
  <si>
    <t>APPLICAZIONE ART. 34 DPR 380/01</t>
  </si>
  <si>
    <t xml:space="preserve">IMPORTO FISCALIZZAZIONE EX ART. 34 DPR 380/01 </t>
  </si>
  <si>
    <t>(aggiornam con indice ISTAT relativo al costo di costruz. fabb. resid.)</t>
  </si>
  <si>
    <t xml:space="preserve">x 2  =    €uro </t>
  </si>
  <si>
    <t>(vd conteggio a parte)</t>
  </si>
  <si>
    <t>NOTE</t>
  </si>
  <si>
    <t>Saluzzo , lì</t>
  </si>
  <si>
    <r>
      <rPr>
        <b/>
        <sz val="10"/>
        <rFont val="Arial"/>
        <family val="2"/>
      </rPr>
      <t xml:space="preserve">  Allegato</t>
    </r>
    <r>
      <rPr>
        <b/>
        <sz val="14"/>
        <rFont val="Arial"/>
        <family val="2"/>
      </rPr>
      <t xml:space="preserve"> "A"</t>
    </r>
  </si>
  <si>
    <t xml:space="preserve">    TIPOLOGIA</t>
  </si>
  <si>
    <t>DEMOGRAFIA</t>
  </si>
  <si>
    <t>TIPO ABITAZIONI</t>
  </si>
  <si>
    <t>CATEGORIA CATASTALE</t>
  </si>
  <si>
    <t>ABITANTI COMUNE</t>
  </si>
  <si>
    <t>COEFF</t>
  </si>
  <si>
    <t xml:space="preserve">  Signorili</t>
  </si>
  <si>
    <t>A1</t>
  </si>
  <si>
    <t xml:space="preserve">  Superiori a 400.000</t>
  </si>
  <si>
    <t xml:space="preserve">  Civili</t>
  </si>
  <si>
    <t>A2</t>
  </si>
  <si>
    <t xml:space="preserve">  Superiori a 250.000</t>
  </si>
  <si>
    <t xml:space="preserve">  Economiche</t>
  </si>
  <si>
    <t>A3</t>
  </si>
  <si>
    <t xml:space="preserve">  Superiori a 100.000</t>
  </si>
  <si>
    <t xml:space="preserve">  Popolari</t>
  </si>
  <si>
    <t>A4</t>
  </si>
  <si>
    <t xml:space="preserve">  Superiori a   50.000</t>
  </si>
  <si>
    <t xml:space="preserve">  Ultrapopolari</t>
  </si>
  <si>
    <t>A5</t>
  </si>
  <si>
    <t xml:space="preserve">  Superiori a   10.000</t>
  </si>
  <si>
    <t xml:space="preserve">  Rurali</t>
  </si>
  <si>
    <t>A6</t>
  </si>
  <si>
    <t xml:space="preserve">  Fino a           10.000</t>
  </si>
  <si>
    <t xml:space="preserve">  Villini</t>
  </si>
  <si>
    <t>A7</t>
  </si>
  <si>
    <t xml:space="preserve">  Alloggi tipici dei luoghi</t>
  </si>
  <si>
    <t>A11</t>
  </si>
  <si>
    <t>Saluzzo</t>
  </si>
  <si>
    <t>(*) UBICAZIONE</t>
  </si>
  <si>
    <t>(*) vedasi planimetria del Comune di Fossano</t>
  </si>
  <si>
    <t>COMUNI SUPERIORI A 20.000 ABITANTI</t>
  </si>
  <si>
    <r>
      <rPr>
        <sz val="6.5"/>
        <rFont val="Arial"/>
        <family val="2"/>
      </rPr>
      <t>COMUNI INFERIORI A 20.000 ABITANTI                                                    (</t>
    </r>
    <r>
      <rPr>
        <b/>
        <sz val="6.5"/>
        <rFont val="Arial"/>
        <family val="2"/>
      </rPr>
      <t>Comune di Saluzzo</t>
    </r>
    <r>
      <rPr>
        <sz val="6.5"/>
        <rFont val="Arial"/>
        <family val="2"/>
      </rPr>
      <t>)</t>
    </r>
  </si>
  <si>
    <t>ZONE</t>
  </si>
  <si>
    <t xml:space="preserve">  Agricole</t>
  </si>
  <si>
    <t xml:space="preserve">  Edificate periferiche</t>
  </si>
  <si>
    <t>1,00 (*)</t>
  </si>
  <si>
    <t xml:space="preserve">  Centro edificato</t>
  </si>
  <si>
    <t xml:space="preserve">  Fra periferia e centro storico</t>
  </si>
  <si>
    <t>1,20 (*)</t>
  </si>
  <si>
    <t xml:space="preserve">  -----</t>
  </si>
  <si>
    <t>---</t>
  </si>
  <si>
    <t xml:space="preserve">  Zone di pregio</t>
  </si>
  <si>
    <t xml:space="preserve">  Centro Storico</t>
  </si>
  <si>
    <t>1,30 (*)</t>
  </si>
  <si>
    <t>1,10 (*)</t>
  </si>
  <si>
    <t>(*) la percentuale di degrado per particolari zone designate dai comuni è dello 0,90</t>
  </si>
  <si>
    <t>(*) VETUSTA'</t>
  </si>
  <si>
    <t>(*) anni successivi a quello di costruzione</t>
  </si>
  <si>
    <t>LIVELLO DI PIANO</t>
  </si>
  <si>
    <t>ANNI</t>
  </si>
  <si>
    <t>ABITAZIONI SITUATE AL PIANO</t>
  </si>
  <si>
    <t>da 1 a 5</t>
  </si>
  <si>
    <t xml:space="preserve">  Seminterrato</t>
  </si>
  <si>
    <t xml:space="preserve">  Terreno</t>
  </si>
  <si>
    <t xml:space="preserve">  Intermedio e ultimo (*)</t>
  </si>
  <si>
    <t xml:space="preserve">  Attico (*)</t>
  </si>
  <si>
    <t>(*) per le abitazioni situate al quarto piano o superiori, sprovviste</t>
  </si>
  <si>
    <t>di ascensore, i coeff. sono rispettivamente ridotti a 0,95 e 1,10</t>
  </si>
  <si>
    <r>
      <rPr>
        <b/>
        <sz val="6"/>
        <rFont val="Arial"/>
        <family val="2"/>
      </rPr>
      <t xml:space="preserve">NB.:  </t>
    </r>
    <r>
      <rPr>
        <sz val="6"/>
        <rFont val="Arial"/>
        <family val="2"/>
      </rPr>
      <t>I</t>
    </r>
    <r>
      <rPr>
        <b/>
        <sz val="6"/>
        <rFont val="Arial"/>
        <family val="2"/>
      </rPr>
      <t xml:space="preserve"> </t>
    </r>
    <r>
      <rPr>
        <sz val="6"/>
        <rFont val="Arial"/>
        <family val="2"/>
      </rPr>
      <t>coeff. di cui soprai applicano solamente agli immobili</t>
    </r>
  </si>
  <si>
    <t xml:space="preserve">              con almeno 3 piani fuori terra</t>
  </si>
  <si>
    <t>CONSERVAZIONE E MANUTENZIONE</t>
  </si>
  <si>
    <t>STATO</t>
  </si>
  <si>
    <t xml:space="preserve">  Normale</t>
  </si>
  <si>
    <t xml:space="preserve">  Mediocre</t>
  </si>
  <si>
    <t xml:space="preserve">  Scadente</t>
  </si>
  <si>
    <t>oltre</t>
  </si>
  <si>
    <t xml:space="preserve">MODALITA’ CALCOLO FISCALIZZAZIONI EX ART. 34 DPR 380/01 </t>
  </si>
  <si>
    <t>Agg.  Nov 2019</t>
  </si>
  <si>
    <r>
      <rPr>
        <sz val="8"/>
        <rFont val="Arial"/>
        <family val="2"/>
      </rPr>
      <t xml:space="preserve">In base all'Articolo 33 comma 2: </t>
    </r>
    <r>
      <rPr>
        <i/>
        <sz val="8"/>
        <color indexed="63"/>
        <rFont val="Arial"/>
        <family val="2"/>
      </rPr>
      <t xml:space="preserve">“Qualora, sulla base di motivato accertamento dell'Ufficio Tecnico Comunale, il ripristino dello stato dei luoghi non sia possibile il dirigente od il responsabile dell'ufficio irroga una sanzione pecuniaria pari al doppio dell'aumento del valore dell'immobile, conseguente alla realizzazione delle opere, determinato con riferimento alla data di ultimazione dei lavori, in base ai criteri previsti dalla Legge 27 Luglio 1978, n. 392 e con riferimento all'ultimo costo di produzione determinato con Decreto Ministeriale.       </t>
    </r>
    <r>
      <rPr>
        <sz val="8"/>
        <rFont val="Arial"/>
        <family val="2"/>
      </rPr>
      <t>In base all’Art. 34 del D.P.R. 380/01  e s.m.i.   “quando la demolizione non può avvenire senza pregiudizio della parte eseguita in conformità, il dirigente o il responsabile dell’Ufficio applica una sanzione pari al doppio del costo di produzione, stabilito in base alla Legge 27.07.1978 n. 392, della parte di opera in difformità dal permesso di costruire, ad uso residenziale, e pari al doppio del valore venale, determinato a cura dell’Agenzia del Territorio, per le opere adibite ad usi diversi da quello residenziale”.</t>
    </r>
  </si>
  <si>
    <t>Risulta a volte di difficile applicazione il calcolo di opere in difformità relativi a destinazioni residenziali, in particolar modo per quanto riguarda la determinazione del costo unitario</t>
  </si>
  <si>
    <t>In particolar modo si approfondiscono alcuni aspetti della tabella di calcolo</t>
  </si>
  <si>
    <t xml:space="preserve">Art. 13 - </t>
  </si>
  <si>
    <t>DETERMINAZIONE DELLA SUPERFICIE CONVENZIONALE</t>
  </si>
  <si>
    <t>La superficie convenzionale si calcola in base a quanto riportato all’art. 13 della L. 392/78, considerando l’intera sup.</t>
  </si>
  <si>
    <t>(netta e quindi escluse murature) delle unità immobiliari ed a percentuale sugli spazi accessori e di servizio.</t>
  </si>
  <si>
    <t>N.B. 1</t>
  </si>
  <si>
    <t xml:space="preserve">L’Art. 13 prevede i coefficienti riduttivi per gli accessori senza nulla disporre per le scale, in base alla DGC     del         </t>
  </si>
  <si>
    <t xml:space="preserve"> le stesse sono assimilate ad “altri accessori” con parametro 0,25.</t>
  </si>
  <si>
    <t>N.B. 2</t>
  </si>
  <si>
    <t>Il prospetto del computo del costo unitario prevede nel calcolo della superficie, quelle relative alle superfici scoperte</t>
  </si>
  <si>
    <t>in godimento esclusivo e le superfici a verde in condominio.</t>
  </si>
  <si>
    <r>
      <rPr>
        <sz val="8"/>
        <rFont val="Arial"/>
        <family val="2"/>
      </rPr>
      <t>Si rileva tuttavia che l’art. 34 del DPR 380/01 prevede il computo della sanzione in base alla p</t>
    </r>
    <r>
      <rPr>
        <b/>
        <sz val="8"/>
        <rFont val="Arial"/>
        <family val="2"/>
      </rPr>
      <t>arte di opera in</t>
    </r>
  </si>
  <si>
    <r>
      <rPr>
        <b/>
        <sz val="8"/>
        <rFont val="Arial"/>
        <family val="2"/>
      </rPr>
      <t>difformità</t>
    </r>
    <r>
      <rPr>
        <sz val="8"/>
        <rFont val="Arial"/>
        <family val="2"/>
      </rPr>
      <t>, pertanto si ritiene opportuno non includere le superfici scoperte</t>
    </r>
  </si>
  <si>
    <t>N.B. 3</t>
  </si>
  <si>
    <t>Ai sensi della D.G.C. n.        in data              , qualora le opere abusive realizzate su immobile residenziale</t>
  </si>
  <si>
    <t>non hanno comportato una superficie assimilabile alle fattispecie individuata all'art. 13 della L. 392/78, la stima</t>
  </si>
  <si>
    <t>viene ricondotta al "costo di produzione" calcolato in misura doppia, intendendo il costo reale alla data di richiesta</t>
  </si>
  <si>
    <t>di fiscalizzazione, della parte di opera abusivamente realizzata, valutata mediante computo metrico estimativo ,</t>
  </si>
  <si>
    <t>maggiorato delle seguenti percentuali:</t>
  </si>
  <si>
    <t xml:space="preserve"> - per l'incidenza degli oneri concessori di cui alla lett. B) o D) della  dell’art. 22 della L. 392/78</t>
  </si>
  <si>
    <t xml:space="preserve"> - per il costo dell’area di cui alla lettera c) dell’art. 22 della L. 392/78</t>
  </si>
  <si>
    <t xml:space="preserve">Art. 14 - </t>
  </si>
  <si>
    <t>COSTO BASE</t>
  </si>
  <si>
    <t>si assume come ultimo dato ministeriale al 18.12.1998 su immobili ultimati nel 1997 = £. 1.450.000</t>
  </si>
  <si>
    <t xml:space="preserve">pari ad €  748,86 </t>
  </si>
  <si>
    <t xml:space="preserve">Art. 16 - </t>
  </si>
  <si>
    <t>TIPOLOGIA CATASTALE</t>
  </si>
  <si>
    <t>Da desumersi dall’accatastamento dell’immobile</t>
  </si>
  <si>
    <t xml:space="preserve">In caso di manufatti accatastati con diverse tipologie  (C, D) si assume la tipologia catastale dell'alloggio o </t>
  </si>
  <si>
    <t>unità immobiliare a cui è pertinenza (es autorimessa da fiscalizzare accessorio ad alloggio di un condominio A2</t>
  </si>
  <si>
    <t>si assume come tipologia catatstale la A2 e quindi coeff. 1,25</t>
  </si>
  <si>
    <t xml:space="preserve">Art. 17 - </t>
  </si>
  <si>
    <t>DEMOGRAFIA ABITANTI</t>
  </si>
  <si>
    <t>(Saluzzo &gt; 10.000) quindi si assume come coeff. 0,90</t>
  </si>
  <si>
    <t xml:space="preserve">Art. 18 - </t>
  </si>
  <si>
    <t>1)  Centro Storico</t>
  </si>
  <si>
    <t>Coeff.  1,10</t>
  </si>
  <si>
    <t>2) Centro edificato</t>
  </si>
  <si>
    <t>Coeff.  1,00</t>
  </si>
  <si>
    <t>3) Zona agricola</t>
  </si>
  <si>
    <t>coeff.  0,85</t>
  </si>
  <si>
    <t xml:space="preserve">Art. 19 - </t>
  </si>
  <si>
    <t>LIVELLO PIANO</t>
  </si>
  <si>
    <t>(questi coeff si applicano solamente ad immobili con almeno 3 piani fuori terra)</t>
  </si>
  <si>
    <r>
      <rPr>
        <b/>
        <sz val="8"/>
        <rFont val="Arial"/>
        <family val="2"/>
      </rPr>
      <t>NB</t>
    </r>
    <r>
      <rPr>
        <sz val="8"/>
        <rFont val="Arial"/>
        <family val="2"/>
      </rPr>
      <t xml:space="preserve"> Il livello di piano si intende quello del fabbricato oggetto di sanatoria; ad es se l’abuso è al piano </t>
    </r>
  </si>
  <si>
    <t>interrato di un edificio residenziale ubicato al piano terra si utilizza come coeff quello relativo al piano terra</t>
  </si>
  <si>
    <t xml:space="preserve">Art. 20 - </t>
  </si>
  <si>
    <t>VETUSTA'</t>
  </si>
  <si>
    <t>Si assume come coeff. Quello relativo agli anni successivi a quello di costruzione</t>
  </si>
  <si>
    <t xml:space="preserve">Attenzione: gli anni si considerano riferiti alla data di Dic. 1997 per gli illeciti precedenti al predetto periodo, per quelli </t>
  </si>
  <si>
    <t>realizzati successivamente il coefficiente è pari a 1,00</t>
  </si>
  <si>
    <t xml:space="preserve">Art. 21 - </t>
  </si>
  <si>
    <t>CONSERVAZIONE</t>
  </si>
  <si>
    <t>Si rimanda all’attenta lettura dell’art. 21 della L. 392/78</t>
  </si>
  <si>
    <t xml:space="preserve">  ---  </t>
  </si>
  <si>
    <t>È il prodotto di tutti i parametri precedenti</t>
  </si>
  <si>
    <r>
      <rPr>
        <sz val="10"/>
        <rFont val="Arial Narrow"/>
        <family val="2"/>
      </rPr>
      <t>(</t>
    </r>
    <r>
      <rPr>
        <b/>
        <sz val="10"/>
        <rFont val="Arial Narrow"/>
        <family val="2"/>
      </rPr>
      <t>in caso di non rilevabilità della "superficie convenzionale)</t>
    </r>
    <r>
      <rPr>
        <sz val="10"/>
        <rFont val="Arial Narrow"/>
        <family val="2"/>
      </rPr>
      <t>)</t>
    </r>
  </si>
  <si>
    <t>(specifiche modalità di calcolo riportate nella D.G.C.         del                   )</t>
  </si>
  <si>
    <t>OGGETTO</t>
  </si>
  <si>
    <t>MODALITA' DI CALCOLO SEGUITA</t>
  </si>
  <si>
    <t>Ai sensi della D.G.C. n.        in data               , trattandosi nel caso in esame di opere abusive realizzate</t>
  </si>
  <si>
    <t>su immobile residenziale che non comporta l'individuazione di una superficie assimilabile alle fattispecie</t>
  </si>
  <si>
    <r>
      <rPr>
        <sz val="10"/>
        <rFont val="Arial"/>
        <family val="2"/>
      </rPr>
      <t>individuate all'art. 13 della L. 392/78, la stima viene ricondotta al "</t>
    </r>
    <r>
      <rPr>
        <i/>
        <sz val="10"/>
        <rFont val="Arial"/>
        <family val="2"/>
      </rPr>
      <t>costo di produzione</t>
    </r>
    <r>
      <rPr>
        <sz val="10"/>
        <rFont val="Arial"/>
        <family val="2"/>
      </rPr>
      <t>" calcolato in misura</t>
    </r>
  </si>
  <si>
    <r>
      <rPr>
        <sz val="10"/>
        <rFont val="Arial"/>
        <family val="2"/>
      </rPr>
      <t xml:space="preserve">doppia. Esso si determina mediante </t>
    </r>
    <r>
      <rPr>
        <b/>
        <sz val="10"/>
        <rFont val="Arial"/>
        <family val="2"/>
      </rPr>
      <t>computo metrico estimativo</t>
    </r>
    <r>
      <rPr>
        <sz val="10"/>
        <rFont val="Arial"/>
        <family val="2"/>
      </rPr>
      <t xml:space="preserve"> (asseverato da professionista abilitato e</t>
    </r>
  </si>
  <si>
    <t>iscritto al proprio collegio/ordine), alla data di richiesta di fiscalizzazione, della parte di opera abusivamente</t>
  </si>
  <si>
    <t>realizzata, maggiorato delle seguenti percentuali:</t>
  </si>
  <si>
    <t xml:space="preserve"> - per l'incidenza dei contributi  concessori di cui alla lett. B) o D) della  dell’art. 22 della L. 392/78</t>
  </si>
  <si>
    <r>
      <rPr>
        <sz val="8"/>
        <color indexed="9"/>
        <rFont val="Arial"/>
        <family val="2"/>
      </rPr>
      <t>.</t>
    </r>
    <r>
      <rPr>
        <b/>
        <sz val="8"/>
        <rFont val="Arial"/>
        <family val="2"/>
      </rPr>
      <t xml:space="preserve">   +  8,6%</t>
    </r>
  </si>
  <si>
    <r>
      <rPr>
        <sz val="8"/>
        <color indexed="9"/>
        <rFont val="Arial"/>
        <family val="2"/>
      </rPr>
      <t>.</t>
    </r>
    <r>
      <rPr>
        <b/>
        <sz val="8"/>
        <rFont val="Arial"/>
        <family val="2"/>
      </rPr>
      <t xml:space="preserve">   + 14,8%</t>
    </r>
  </si>
  <si>
    <t>TABELLA 1 – Determinazione del COSTO  DI PRODUZIONE</t>
  </si>
  <si>
    <t>Importo computo metrico estimativo</t>
  </si>
  <si>
    <t>maggiorazione incidenza contributi  concessori                   (+ 8,6%)</t>
  </si>
  <si>
    <t>maggiorazione incidenza costo area                                 (+ 14,8%)</t>
  </si>
  <si>
    <t xml:space="preserve">     TABELLA 2  -</t>
  </si>
  <si>
    <t xml:space="preserve">     TABELLA 3 -  calcolo FISCALIZZAZIONE </t>
  </si>
  <si>
    <t>DECREMENTO ISTAT   (da data attuale  a data realizzazione abuso)</t>
  </si>
  <si>
    <t>COSTO DI PRODUZIONE (A DATA ABUSO)</t>
  </si>
  <si>
    <t xml:space="preserve">  NOTE</t>
  </si>
  <si>
    <t xml:space="preserve">Saluzzo , lì  </t>
  </si>
</sst>
</file>

<file path=xl/styles.xml><?xml version="1.0" encoding="utf-8"?>
<styleSheet xmlns="http://schemas.openxmlformats.org/spreadsheetml/2006/main">
  <numFmts count="10">
    <numFmt numFmtId="164" formatCode="General"/>
    <numFmt numFmtId="165" formatCode="_-&quot;€ &quot;* #,##0.00_-;&quot;-€ &quot;* #,##0.00_-;_-&quot;€ &quot;* \-??_-;_-@_-"/>
    <numFmt numFmtId="166" formatCode="#,##0.00"/>
    <numFmt numFmtId="167" formatCode="#,##0.00_ ;[RED]\-#,##0.00\ "/>
    <numFmt numFmtId="168" formatCode="#,##0.000_ ;[RED]\-#,##0.000\ "/>
    <numFmt numFmtId="169" formatCode="0.00%"/>
    <numFmt numFmtId="170" formatCode="#,##0.00_ ;\-#,##0.00\ "/>
    <numFmt numFmtId="171" formatCode="#,##0"/>
    <numFmt numFmtId="172" formatCode="0.000"/>
    <numFmt numFmtId="173" formatCode="&quot;€ &quot;#,##0.00;[RED]&quot;€ &quot;#,##0.00"/>
  </numFmts>
  <fonts count="55">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Arial"/>
      <family val="2"/>
    </font>
    <font>
      <sz val="14"/>
      <color indexed="10"/>
      <name val="Impact"/>
      <family val="2"/>
    </font>
    <font>
      <sz val="13"/>
      <color indexed="10"/>
      <name val="Impact"/>
      <family val="2"/>
    </font>
    <font>
      <sz val="10"/>
      <name val="Arial Narrow"/>
      <family val="2"/>
    </font>
    <font>
      <sz val="11"/>
      <name val="Impact"/>
      <family val="2"/>
    </font>
    <font>
      <sz val="10"/>
      <name val="Impact"/>
      <family val="2"/>
    </font>
    <font>
      <sz val="10"/>
      <color indexed="11"/>
      <name val="Impact"/>
      <family val="2"/>
    </font>
    <font>
      <sz val="9"/>
      <color indexed="57"/>
      <name val="Impact"/>
      <family val="2"/>
    </font>
    <font>
      <b/>
      <sz val="16"/>
      <name val="Calibri"/>
      <family val="2"/>
    </font>
    <font>
      <b/>
      <sz val="10"/>
      <name val="Calibri"/>
      <family val="2"/>
    </font>
    <font>
      <b/>
      <sz val="8"/>
      <name val="Arial"/>
      <family val="2"/>
    </font>
    <font>
      <sz val="6.5"/>
      <name val="Arial"/>
      <family val="2"/>
    </font>
    <font>
      <sz val="7"/>
      <name val="Arial"/>
      <family val="2"/>
    </font>
    <font>
      <sz val="6"/>
      <name val="Arial"/>
      <family val="2"/>
    </font>
    <font>
      <b/>
      <sz val="7"/>
      <name val="Arial"/>
      <family val="2"/>
    </font>
    <font>
      <sz val="7"/>
      <name val="Arial Narrow"/>
      <family val="2"/>
    </font>
    <font>
      <b/>
      <sz val="6.5"/>
      <color indexed="60"/>
      <name val="Arial"/>
      <family val="2"/>
    </font>
    <font>
      <b/>
      <sz val="8"/>
      <color indexed="60"/>
      <name val="Arial"/>
      <family val="2"/>
    </font>
    <font>
      <b/>
      <sz val="6.5"/>
      <name val="Arial"/>
      <family val="2"/>
    </font>
    <font>
      <sz val="8"/>
      <color indexed="10"/>
      <name val="Arial"/>
      <family val="2"/>
    </font>
    <font>
      <b/>
      <sz val="9"/>
      <color indexed="60"/>
      <name val="Arial"/>
      <family val="2"/>
    </font>
    <font>
      <b/>
      <sz val="12"/>
      <color indexed="60"/>
      <name val="Arial"/>
      <family val="2"/>
    </font>
    <font>
      <sz val="8"/>
      <color indexed="60"/>
      <name val="Arial"/>
      <family val="2"/>
    </font>
    <font>
      <b/>
      <sz val="7"/>
      <color indexed="23"/>
      <name val="Arial"/>
      <family val="2"/>
    </font>
    <font>
      <b/>
      <sz val="10"/>
      <name val="Arial"/>
      <family val="2"/>
    </font>
    <font>
      <b/>
      <sz val="14"/>
      <name val="Arial"/>
      <family val="2"/>
    </font>
    <font>
      <b/>
      <sz val="6"/>
      <name val="Arial"/>
      <family val="2"/>
    </font>
    <font>
      <b/>
      <sz val="12"/>
      <color indexed="56"/>
      <name val="Calibri"/>
      <family val="2"/>
    </font>
    <font>
      <sz val="7"/>
      <color indexed="10"/>
      <name val="Arial"/>
      <family val="2"/>
    </font>
    <font>
      <i/>
      <sz val="8"/>
      <color indexed="63"/>
      <name val="Arial"/>
      <family val="2"/>
    </font>
    <font>
      <sz val="9"/>
      <name val="Arial"/>
      <family val="2"/>
    </font>
    <font>
      <b/>
      <sz val="10"/>
      <name val="Arial Narrow"/>
      <family val="2"/>
    </font>
    <font>
      <i/>
      <sz val="10"/>
      <name val="Arial"/>
      <family val="2"/>
    </font>
    <font>
      <sz val="8"/>
      <color indexed="9"/>
      <name val="Arial"/>
      <family val="2"/>
    </font>
    <font>
      <b/>
      <sz val="9"/>
      <name val="Arial"/>
      <family val="2"/>
    </font>
    <font>
      <b/>
      <sz val="9"/>
      <color indexed="10"/>
      <name val="Arial"/>
      <family val="2"/>
    </font>
    <font>
      <b/>
      <sz val="12"/>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7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hair">
        <color indexed="23"/>
      </right>
      <top>
        <color indexed="63"/>
      </top>
      <bottom style="hair">
        <color indexed="8"/>
      </bottom>
    </border>
    <border>
      <left style="hair">
        <color indexed="23"/>
      </left>
      <right style="hair">
        <color indexed="23"/>
      </right>
      <top style="hair">
        <color indexed="23"/>
      </top>
      <bottom style="hair">
        <color indexed="23"/>
      </bottom>
    </border>
    <border>
      <left style="hair">
        <color indexed="23"/>
      </left>
      <right>
        <color indexed="63"/>
      </right>
      <top>
        <color indexed="63"/>
      </top>
      <bottom style="hair">
        <color indexed="23"/>
      </bottom>
    </border>
    <border>
      <left style="hair">
        <color indexed="8"/>
      </left>
      <right style="thin">
        <color indexed="8"/>
      </right>
      <top style="hair">
        <color indexed="8"/>
      </top>
      <bottom style="hair">
        <color indexed="8"/>
      </bottom>
    </border>
    <border>
      <left style="thin">
        <color indexed="8"/>
      </left>
      <right style="hair">
        <color indexed="23"/>
      </right>
      <top style="hair">
        <color indexed="8"/>
      </top>
      <bottom style="hair">
        <color indexed="8"/>
      </bottom>
    </border>
    <border>
      <left style="hair">
        <color indexed="23"/>
      </left>
      <right>
        <color indexed="63"/>
      </right>
      <top style="hair">
        <color indexed="23"/>
      </top>
      <bottom style="hair">
        <color indexed="23"/>
      </bottom>
    </border>
    <border>
      <left style="hair">
        <color indexed="23"/>
      </left>
      <right style="hair">
        <color indexed="23"/>
      </right>
      <top style="hair">
        <color indexed="23"/>
      </top>
      <bottom>
        <color indexed="63"/>
      </bottom>
    </border>
    <border>
      <left style="hair">
        <color indexed="23"/>
      </left>
      <right>
        <color indexed="63"/>
      </right>
      <top style="hair">
        <color indexed="23"/>
      </top>
      <bottom>
        <color indexed="63"/>
      </bottom>
    </border>
    <border>
      <left style="thin">
        <color indexed="8"/>
      </left>
      <right style="hair">
        <color indexed="23"/>
      </right>
      <top style="hair">
        <color indexed="8"/>
      </top>
      <bottom style="thin">
        <color indexed="8"/>
      </bottom>
    </border>
    <border>
      <left style="hair">
        <color indexed="23"/>
      </left>
      <right style="hair">
        <color indexed="23"/>
      </right>
      <top style="hair">
        <color indexed="23"/>
      </top>
      <bottom style="thin">
        <color indexed="8"/>
      </bottom>
    </border>
    <border>
      <left style="hair">
        <color indexed="23"/>
      </left>
      <right>
        <color indexed="63"/>
      </right>
      <top style="hair">
        <color indexed="23"/>
      </top>
      <bottom style="thin">
        <color indexed="8"/>
      </bottom>
    </border>
    <border>
      <left style="hair">
        <color indexed="8"/>
      </left>
      <right style="thin">
        <color indexed="8"/>
      </right>
      <top style="hair">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hair">
        <color indexed="8"/>
      </right>
      <top style="thin">
        <color indexed="8"/>
      </top>
      <bottom style="thin">
        <color indexed="8"/>
      </bottom>
    </border>
    <border>
      <left>
        <color indexed="63"/>
      </left>
      <right style="hair">
        <color indexed="8"/>
      </right>
      <top style="thin">
        <color indexed="8"/>
      </top>
      <bottom style="thin">
        <color indexed="8"/>
      </bottom>
    </border>
    <border>
      <left>
        <color indexed="63"/>
      </left>
      <right style="hair">
        <color indexed="23"/>
      </right>
      <top style="thin">
        <color indexed="8"/>
      </top>
      <bottom style="thin">
        <color indexed="8"/>
      </bottom>
    </border>
    <border>
      <left style="hair">
        <color indexed="23"/>
      </left>
      <right>
        <color indexed="63"/>
      </right>
      <top>
        <color indexed="63"/>
      </top>
      <bottom style="thin">
        <color indexed="8"/>
      </bottom>
    </border>
    <border>
      <left style="hair">
        <color indexed="8"/>
      </left>
      <right style="thin">
        <color indexed="8"/>
      </right>
      <top style="thin">
        <color indexed="8"/>
      </top>
      <bottom style="thin">
        <color indexed="8"/>
      </bottom>
    </border>
    <border>
      <left style="hair">
        <color indexed="8"/>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hair">
        <color indexed="8"/>
      </left>
      <right style="hair">
        <color indexed="8"/>
      </right>
      <top style="thin">
        <color indexed="8"/>
      </top>
      <bottom>
        <color indexed="63"/>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hair">
        <color indexed="8"/>
      </left>
      <right style="hair">
        <color indexed="8"/>
      </right>
      <top>
        <color indexed="63"/>
      </top>
      <bottom style="thin">
        <color indexed="8"/>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hair">
        <color indexed="8"/>
      </bottom>
    </border>
    <border>
      <left style="thin">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thin">
        <color indexed="8"/>
      </left>
      <right style="hair">
        <color indexed="8"/>
      </right>
      <top>
        <color indexed="63"/>
      </top>
      <bottom>
        <color indexed="63"/>
      </bottom>
    </border>
    <border>
      <left style="hair">
        <color indexed="8"/>
      </left>
      <right style="thin">
        <color indexed="8"/>
      </right>
      <top>
        <color indexed="63"/>
      </top>
      <bottom>
        <color indexed="63"/>
      </bottom>
    </border>
    <border>
      <left style="hair">
        <color indexed="8"/>
      </left>
      <right>
        <color indexed="63"/>
      </right>
      <top style="hair">
        <color indexed="8"/>
      </top>
      <bottom style="thin">
        <color indexed="8"/>
      </bottom>
    </border>
    <border>
      <left style="hair">
        <color indexed="8"/>
      </left>
      <right style="thin">
        <color indexed="8"/>
      </right>
      <top>
        <color indexed="63"/>
      </top>
      <bottom style="thin">
        <color indexed="8"/>
      </bottom>
    </border>
    <border>
      <left style="thin">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style="thin">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color indexed="63"/>
      </right>
      <top>
        <color indexed="63"/>
      </top>
      <bottom style="thin">
        <color indexed="8"/>
      </bottom>
    </border>
    <border>
      <left style="thin">
        <color indexed="8"/>
      </left>
      <right style="hair">
        <color indexed="8"/>
      </right>
      <top>
        <color indexed="63"/>
      </top>
      <bottom style="thin">
        <color indexed="8"/>
      </bottom>
    </border>
    <border>
      <left style="medium">
        <color indexed="8"/>
      </left>
      <right style="medium">
        <color indexed="8"/>
      </right>
      <top style="medium">
        <color indexed="8"/>
      </top>
      <bottom>
        <color indexed="63"/>
      </bottom>
    </border>
    <border>
      <left>
        <color indexed="63"/>
      </left>
      <right>
        <color indexed="63"/>
      </right>
      <top style="thin">
        <color indexed="23"/>
      </top>
      <bottom>
        <color indexed="63"/>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16" borderId="1" applyNumberFormat="0" applyAlignment="0" applyProtection="0"/>
    <xf numFmtId="164" fontId="4" fillId="0" borderId="2" applyNumberFormat="0" applyFill="0" applyAlignment="0" applyProtection="0"/>
    <xf numFmtId="164" fontId="5" fillId="17" borderId="3" applyNumberFormat="0" applyAlignment="0" applyProtection="0"/>
    <xf numFmtId="164" fontId="2" fillId="18" borderId="0" applyNumberFormat="0" applyBorder="0" applyAlignment="0" applyProtection="0"/>
    <xf numFmtId="164" fontId="2" fillId="19" borderId="0" applyNumberFormat="0" applyBorder="0" applyAlignment="0" applyProtection="0"/>
    <xf numFmtId="164" fontId="2" fillId="2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1" borderId="0" applyNumberFormat="0" applyBorder="0" applyAlignment="0" applyProtection="0"/>
    <xf numFmtId="165" fontId="0" fillId="0" borderId="0" applyFill="0" applyBorder="0" applyAlignment="0" applyProtection="0"/>
    <xf numFmtId="164" fontId="6" fillId="7" borderId="1" applyNumberFormat="0" applyAlignment="0" applyProtection="0"/>
    <xf numFmtId="164" fontId="7" fillId="22" borderId="0" applyNumberFormat="0" applyBorder="0" applyAlignment="0" applyProtection="0"/>
    <xf numFmtId="164" fontId="0" fillId="23" borderId="4" applyNumberFormat="0" applyAlignment="0" applyProtection="0"/>
    <xf numFmtId="164" fontId="8" fillId="16" borderId="5" applyNumberFormat="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6" applyNumberFormat="0" applyFill="0" applyAlignment="0" applyProtection="0"/>
    <xf numFmtId="164" fontId="13" fillId="0" borderId="7" applyNumberFormat="0" applyFill="0" applyAlignment="0" applyProtection="0"/>
    <xf numFmtId="164" fontId="14" fillId="0" borderId="8" applyNumberFormat="0" applyFill="0" applyAlignment="0" applyProtection="0"/>
    <xf numFmtId="164" fontId="14" fillId="0" borderId="0" applyNumberFormat="0" applyFill="0" applyBorder="0" applyAlignment="0" applyProtection="0"/>
    <xf numFmtId="164" fontId="15" fillId="0" borderId="9" applyNumberFormat="0" applyFill="0" applyAlignment="0" applyProtection="0"/>
    <xf numFmtId="164" fontId="16" fillId="3" borderId="0" applyNumberFormat="0" applyBorder="0" applyAlignment="0" applyProtection="0"/>
    <xf numFmtId="164" fontId="17" fillId="4" borderId="0" applyNumberFormat="0" applyBorder="0" applyAlignment="0" applyProtection="0"/>
  </cellStyleXfs>
  <cellXfs count="163">
    <xf numFmtId="164" fontId="0" fillId="0" borderId="0" xfId="0" applyAlignment="1">
      <alignment/>
    </xf>
    <xf numFmtId="164" fontId="18" fillId="0" borderId="0" xfId="0" applyFont="1" applyAlignment="1">
      <alignment horizontal="center" vertical="center"/>
    </xf>
    <xf numFmtId="166" fontId="18" fillId="0" borderId="0" xfId="0" applyNumberFormat="1" applyFont="1" applyAlignment="1">
      <alignment horizontal="center" vertical="center"/>
    </xf>
    <xf numFmtId="166" fontId="19" fillId="0" borderId="0" xfId="0" applyNumberFormat="1" applyFont="1" applyBorder="1" applyAlignment="1" applyProtection="1">
      <alignment horizontal="center" vertical="center"/>
      <protection locked="0"/>
    </xf>
    <xf numFmtId="166" fontId="20" fillId="0" borderId="0" xfId="0" applyNumberFormat="1" applyFont="1" applyAlignment="1" applyProtection="1">
      <alignment vertical="center"/>
      <protection locked="0"/>
    </xf>
    <xf numFmtId="166" fontId="21" fillId="0" borderId="0" xfId="0" applyNumberFormat="1" applyFont="1" applyBorder="1" applyAlignment="1" applyProtection="1">
      <alignment horizontal="center" vertical="center"/>
      <protection locked="0"/>
    </xf>
    <xf numFmtId="166" fontId="21" fillId="0" borderId="0" xfId="0" applyNumberFormat="1" applyFont="1" applyAlignment="1" applyProtection="1">
      <alignment vertical="center"/>
      <protection locked="0"/>
    </xf>
    <xf numFmtId="166" fontId="22" fillId="0" borderId="0" xfId="0" applyNumberFormat="1" applyFont="1" applyAlignment="1" applyProtection="1">
      <alignment horizontal="center" vertical="center"/>
      <protection locked="0"/>
    </xf>
    <xf numFmtId="166" fontId="23" fillId="0" borderId="0" xfId="0" applyNumberFormat="1" applyFont="1" applyAlignment="1" applyProtection="1">
      <alignment horizontal="center" vertical="center"/>
      <protection locked="0"/>
    </xf>
    <xf numFmtId="166" fontId="24" fillId="0" borderId="0" xfId="0" applyNumberFormat="1" applyFont="1" applyAlignment="1" applyProtection="1">
      <alignment horizontal="left" vertical="center"/>
      <protection locked="0"/>
    </xf>
    <xf numFmtId="166" fontId="25" fillId="0" borderId="0" xfId="0" applyNumberFormat="1" applyFont="1" applyAlignment="1" applyProtection="1">
      <alignment horizontal="right" vertical="center"/>
      <protection locked="0"/>
    </xf>
    <xf numFmtId="166" fontId="23" fillId="0" borderId="10" xfId="0" applyNumberFormat="1" applyFont="1" applyBorder="1" applyAlignment="1" applyProtection="1">
      <alignment horizontal="center" vertical="center"/>
      <protection locked="0"/>
    </xf>
    <xf numFmtId="164" fontId="26" fillId="0" borderId="10" xfId="0" applyNumberFormat="1" applyFont="1" applyBorder="1" applyAlignment="1" applyProtection="1">
      <alignment horizontal="left" vertical="center"/>
      <protection locked="0"/>
    </xf>
    <xf numFmtId="166" fontId="27" fillId="0" borderId="0" xfId="0" applyNumberFormat="1" applyFont="1" applyAlignment="1" applyProtection="1">
      <alignment horizontal="center" vertical="center"/>
      <protection locked="0"/>
    </xf>
    <xf numFmtId="166" fontId="27" fillId="0" borderId="10" xfId="0" applyNumberFormat="1" applyFont="1" applyBorder="1" applyAlignment="1" applyProtection="1">
      <alignment horizontal="left" vertical="center"/>
      <protection locked="0"/>
    </xf>
    <xf numFmtId="164" fontId="18" fillId="0" borderId="0" xfId="0" applyFont="1" applyAlignment="1" applyProtection="1">
      <alignment horizontal="center" vertical="center"/>
      <protection locked="0"/>
    </xf>
    <xf numFmtId="164" fontId="28" fillId="0" borderId="0" xfId="0" applyFont="1" applyAlignment="1" applyProtection="1">
      <alignment horizontal="left" vertical="center"/>
      <protection locked="0"/>
    </xf>
    <xf numFmtId="166" fontId="28" fillId="0" borderId="0" xfId="0" applyNumberFormat="1" applyFont="1" applyAlignment="1" applyProtection="1">
      <alignment vertical="center"/>
      <protection locked="0"/>
    </xf>
    <xf numFmtId="164" fontId="29" fillId="22" borderId="10" xfId="0" applyFont="1" applyFill="1" applyBorder="1" applyAlignment="1" applyProtection="1">
      <alignment horizontal="center" vertical="center" wrapText="1"/>
      <protection locked="0"/>
    </xf>
    <xf numFmtId="166" fontId="29" fillId="22" borderId="10" xfId="0" applyNumberFormat="1" applyFont="1" applyFill="1" applyBorder="1" applyAlignment="1" applyProtection="1">
      <alignment horizontal="center" vertical="center" wrapText="1"/>
      <protection locked="0"/>
    </xf>
    <xf numFmtId="165" fontId="18" fillId="0" borderId="0" xfId="0" applyNumberFormat="1" applyFont="1" applyAlignment="1">
      <alignment horizontal="center" vertical="center"/>
    </xf>
    <xf numFmtId="164" fontId="30" fillId="0" borderId="11" xfId="0" applyFont="1" applyBorder="1" applyAlignment="1" applyProtection="1">
      <alignment horizontal="left" vertical="center"/>
      <protection locked="0"/>
    </xf>
    <xf numFmtId="166" fontId="18" fillId="0" borderId="12" xfId="0" applyNumberFormat="1" applyFont="1" applyBorder="1" applyAlignment="1" applyProtection="1">
      <alignment horizontal="center" vertical="center"/>
      <protection locked="0"/>
    </xf>
    <xf numFmtId="166" fontId="18" fillId="0" borderId="12" xfId="0" applyNumberFormat="1" applyFont="1" applyBorder="1" applyAlignment="1" applyProtection="1">
      <alignment horizontal="center" vertical="center" wrapText="1"/>
      <protection locked="0"/>
    </xf>
    <xf numFmtId="166" fontId="18" fillId="0" borderId="13" xfId="0" applyNumberFormat="1" applyFont="1" applyBorder="1" applyAlignment="1" applyProtection="1">
      <alignment horizontal="center" vertical="center"/>
      <protection locked="0"/>
    </xf>
    <xf numFmtId="166" fontId="18" fillId="0" borderId="14" xfId="0" applyNumberFormat="1" applyFont="1" applyBorder="1" applyAlignment="1" applyProtection="1">
      <alignment horizontal="center" vertical="center"/>
      <protection locked="0"/>
    </xf>
    <xf numFmtId="167" fontId="18" fillId="0" borderId="0" xfId="0" applyNumberFormat="1" applyFont="1" applyAlignment="1">
      <alignment horizontal="left" vertical="center"/>
    </xf>
    <xf numFmtId="167" fontId="18" fillId="0" borderId="0" xfId="0" applyNumberFormat="1" applyFont="1" applyAlignment="1">
      <alignment horizontal="center" vertical="center"/>
    </xf>
    <xf numFmtId="164" fontId="30" fillId="0" borderId="15" xfId="0" applyFont="1" applyBorder="1" applyAlignment="1" applyProtection="1">
      <alignment horizontal="left" vertical="center"/>
      <protection locked="0"/>
    </xf>
    <xf numFmtId="166" fontId="18" fillId="0" borderId="16" xfId="0" applyNumberFormat="1" applyFont="1" applyBorder="1" applyAlignment="1" applyProtection="1">
      <alignment horizontal="center" vertical="center"/>
      <protection locked="0"/>
    </xf>
    <xf numFmtId="166" fontId="18" fillId="0" borderId="17" xfId="0" applyNumberFormat="1" applyFont="1" applyBorder="1" applyAlignment="1" applyProtection="1">
      <alignment horizontal="center" vertical="center"/>
      <protection locked="0"/>
    </xf>
    <xf numFmtId="166" fontId="18" fillId="0" borderId="17" xfId="0" applyNumberFormat="1" applyFont="1" applyBorder="1" applyAlignment="1" applyProtection="1">
      <alignment horizontal="center" vertical="center" wrapText="1"/>
      <protection locked="0"/>
    </xf>
    <xf numFmtId="166" fontId="18" fillId="0" borderId="18" xfId="0" applyNumberFormat="1" applyFont="1" applyBorder="1" applyAlignment="1" applyProtection="1">
      <alignment horizontal="center" vertical="center"/>
      <protection locked="0"/>
    </xf>
    <xf numFmtId="164" fontId="30" fillId="0" borderId="19" xfId="0" applyFont="1" applyBorder="1" applyAlignment="1" applyProtection="1">
      <alignment horizontal="left" vertical="center"/>
      <protection locked="0"/>
    </xf>
    <xf numFmtId="166" fontId="18" fillId="0" borderId="20" xfId="0" applyNumberFormat="1" applyFont="1" applyBorder="1" applyAlignment="1" applyProtection="1">
      <alignment horizontal="center" vertical="center"/>
      <protection locked="0"/>
    </xf>
    <xf numFmtId="166" fontId="18" fillId="0" borderId="20" xfId="0" applyNumberFormat="1" applyFont="1" applyBorder="1" applyAlignment="1" applyProtection="1">
      <alignment horizontal="center" vertical="center" wrapText="1"/>
      <protection locked="0"/>
    </xf>
    <xf numFmtId="166" fontId="18" fillId="0" borderId="21" xfId="0" applyNumberFormat="1" applyFont="1" applyBorder="1" applyAlignment="1" applyProtection="1">
      <alignment horizontal="center" vertical="center"/>
      <protection locked="0"/>
    </xf>
    <xf numFmtId="166" fontId="18" fillId="0" borderId="22" xfId="0" applyNumberFormat="1" applyFont="1" applyBorder="1" applyAlignment="1" applyProtection="1">
      <alignment horizontal="center" vertical="center"/>
      <protection locked="0"/>
    </xf>
    <xf numFmtId="164" fontId="30" fillId="0" borderId="0" xfId="0" applyFont="1" applyBorder="1" applyAlignment="1" applyProtection="1">
      <alignment horizontal="left" vertical="center"/>
      <protection locked="0"/>
    </xf>
    <xf numFmtId="166" fontId="30" fillId="0" borderId="0" xfId="0" applyNumberFormat="1" applyFont="1" applyBorder="1" applyAlignment="1" applyProtection="1">
      <alignment horizontal="center" vertical="center"/>
      <protection locked="0"/>
    </xf>
    <xf numFmtId="166" fontId="30" fillId="0" borderId="0" xfId="0" applyNumberFormat="1" applyFont="1" applyBorder="1" applyAlignment="1" applyProtection="1">
      <alignment horizontal="center" vertical="center" wrapText="1"/>
      <protection locked="0"/>
    </xf>
    <xf numFmtId="166" fontId="30" fillId="0" borderId="23" xfId="0" applyNumberFormat="1" applyFont="1" applyBorder="1" applyAlignment="1" applyProtection="1">
      <alignment horizontal="center" vertical="center"/>
      <protection locked="0"/>
    </xf>
    <xf numFmtId="164" fontId="31" fillId="0" borderId="0" xfId="0" applyFont="1" applyBorder="1" applyAlignment="1" applyProtection="1">
      <alignment/>
      <protection locked="0"/>
    </xf>
    <xf numFmtId="166" fontId="32" fillId="0" borderId="0" xfId="0" applyNumberFormat="1" applyFont="1" applyBorder="1" applyAlignment="1" applyProtection="1">
      <alignment vertical="center"/>
      <protection locked="0"/>
    </xf>
    <xf numFmtId="166" fontId="32" fillId="0" borderId="0" xfId="0" applyNumberFormat="1" applyFont="1" applyBorder="1" applyAlignment="1" applyProtection="1">
      <alignment horizontal="right" vertical="center"/>
      <protection locked="0"/>
    </xf>
    <xf numFmtId="166" fontId="28" fillId="0" borderId="10" xfId="0" applyNumberFormat="1" applyFont="1" applyBorder="1" applyAlignment="1" applyProtection="1">
      <alignment horizontal="center" vertical="center"/>
      <protection locked="0"/>
    </xf>
    <xf numFmtId="164" fontId="31" fillId="0" borderId="0" xfId="0" applyFont="1" applyBorder="1" applyAlignment="1" applyProtection="1">
      <alignment vertical="top"/>
      <protection locked="0"/>
    </xf>
    <xf numFmtId="166" fontId="33" fillId="0" borderId="0" xfId="0" applyNumberFormat="1" applyFont="1" applyBorder="1" applyAlignment="1" applyProtection="1">
      <alignment horizontal="center" vertical="center"/>
      <protection locked="0"/>
    </xf>
    <xf numFmtId="166" fontId="32" fillId="0" borderId="0" xfId="0" applyNumberFormat="1" applyFont="1" applyBorder="1" applyAlignment="1" applyProtection="1">
      <alignment horizontal="center" vertical="center"/>
      <protection locked="0"/>
    </xf>
    <xf numFmtId="164" fontId="31" fillId="0" borderId="0" xfId="0" applyFont="1" applyBorder="1" applyAlignment="1" applyProtection="1">
      <alignment horizontal="left" vertical="center"/>
      <protection locked="0"/>
    </xf>
    <xf numFmtId="166" fontId="18" fillId="0" borderId="0" xfId="0" applyNumberFormat="1" applyFont="1" applyAlignment="1" applyProtection="1">
      <alignment vertical="center"/>
      <protection locked="0"/>
    </xf>
    <xf numFmtId="164" fontId="29" fillId="22" borderId="24" xfId="0" applyFont="1" applyFill="1" applyBorder="1" applyAlignment="1" applyProtection="1">
      <alignment horizontal="center" vertical="center" wrapText="1"/>
      <protection locked="0"/>
    </xf>
    <xf numFmtId="164" fontId="29" fillId="22" borderId="25" xfId="0" applyFont="1" applyFill="1" applyBorder="1" applyAlignment="1" applyProtection="1">
      <alignment horizontal="center" vertical="center" wrapText="1"/>
      <protection locked="0"/>
    </xf>
    <xf numFmtId="164" fontId="29" fillId="22" borderId="26" xfId="0" applyFont="1" applyFill="1" applyBorder="1" applyAlignment="1" applyProtection="1">
      <alignment horizontal="center" vertical="center" wrapText="1"/>
      <protection locked="0"/>
    </xf>
    <xf numFmtId="164" fontId="29" fillId="22" borderId="27" xfId="0" applyFont="1" applyFill="1" applyBorder="1" applyAlignment="1" applyProtection="1">
      <alignment horizontal="center" vertical="center" wrapText="1"/>
      <protection locked="0"/>
    </xf>
    <xf numFmtId="164" fontId="34" fillId="22" borderId="27" xfId="0" applyFont="1" applyFill="1" applyBorder="1" applyAlignment="1" applyProtection="1">
      <alignment horizontal="center" vertical="center" wrapText="1"/>
      <protection locked="0"/>
    </xf>
    <xf numFmtId="164" fontId="35" fillId="22" borderId="27" xfId="0" applyFont="1" applyFill="1" applyBorder="1" applyAlignment="1" applyProtection="1">
      <alignment horizontal="center" vertical="center" wrapText="1"/>
      <protection locked="0"/>
    </xf>
    <xf numFmtId="168" fontId="18" fillId="0" borderId="28" xfId="0" applyNumberFormat="1" applyFont="1" applyBorder="1" applyAlignment="1" applyProtection="1">
      <alignment horizontal="center" vertical="center"/>
      <protection locked="0"/>
    </xf>
    <xf numFmtId="167" fontId="18" fillId="0" borderId="29" xfId="0" applyNumberFormat="1" applyFont="1" applyBorder="1" applyAlignment="1" applyProtection="1">
      <alignment horizontal="center" vertical="center"/>
      <protection locked="0"/>
    </xf>
    <xf numFmtId="167" fontId="18" fillId="0" borderId="30" xfId="0" applyNumberFormat="1" applyFont="1" applyBorder="1" applyAlignment="1" applyProtection="1">
      <alignment horizontal="center" vertical="center"/>
      <protection locked="0"/>
    </xf>
    <xf numFmtId="167" fontId="18" fillId="0" borderId="20" xfId="0" applyNumberFormat="1" applyFont="1" applyBorder="1" applyAlignment="1" applyProtection="1">
      <alignment horizontal="center" vertical="center"/>
      <protection locked="0"/>
    </xf>
    <xf numFmtId="167" fontId="18" fillId="0" borderId="20" xfId="0" applyNumberFormat="1" applyFont="1" applyBorder="1" applyAlignment="1" applyProtection="1">
      <alignment horizontal="center" vertical="center" wrapText="1"/>
      <protection locked="0"/>
    </xf>
    <xf numFmtId="167" fontId="18" fillId="0" borderId="31" xfId="0" applyNumberFormat="1" applyFont="1" applyBorder="1" applyAlignment="1" applyProtection="1">
      <alignment horizontal="center" vertical="center"/>
      <protection locked="0"/>
    </xf>
    <xf numFmtId="167" fontId="28" fillId="0" borderId="32" xfId="0" applyNumberFormat="1" applyFont="1" applyBorder="1" applyAlignment="1" applyProtection="1">
      <alignment horizontal="center" vertical="center"/>
      <protection locked="0"/>
    </xf>
    <xf numFmtId="167" fontId="18" fillId="0" borderId="28" xfId="0" applyNumberFormat="1" applyFont="1" applyBorder="1" applyAlignment="1" applyProtection="1">
      <alignment horizontal="center" vertical="center"/>
      <protection locked="0"/>
    </xf>
    <xf numFmtId="167" fontId="18" fillId="0" borderId="33" xfId="0" applyNumberFormat="1" applyFont="1" applyBorder="1" applyAlignment="1" applyProtection="1">
      <alignment horizontal="center" vertical="center"/>
      <protection locked="0"/>
    </xf>
    <xf numFmtId="164" fontId="29" fillId="22" borderId="34" xfId="0" applyFont="1" applyFill="1" applyBorder="1" applyAlignment="1" applyProtection="1">
      <alignment horizontal="center" vertical="center" wrapText="1"/>
      <protection locked="0"/>
    </xf>
    <xf numFmtId="164" fontId="29" fillId="7" borderId="24" xfId="0" applyFont="1" applyFill="1" applyBorder="1" applyAlignment="1" applyProtection="1">
      <alignment horizontal="center" vertical="center" wrapText="1"/>
      <protection locked="0"/>
    </xf>
    <xf numFmtId="164" fontId="36" fillId="7" borderId="35" xfId="0" applyFont="1" applyFill="1" applyBorder="1" applyAlignment="1" applyProtection="1">
      <alignment horizontal="center" vertical="center" wrapText="1"/>
      <protection locked="0"/>
    </xf>
    <xf numFmtId="164" fontId="31" fillId="22" borderId="36" xfId="0" applyFont="1" applyFill="1" applyBorder="1" applyAlignment="1" applyProtection="1">
      <alignment horizontal="center" vertical="center" wrapText="1"/>
      <protection locked="0"/>
    </xf>
    <xf numFmtId="169" fontId="37" fillId="0" borderId="37" xfId="0" applyNumberFormat="1" applyFont="1" applyBorder="1" applyAlignment="1" applyProtection="1">
      <alignment horizontal="center" vertical="center"/>
      <protection locked="0"/>
    </xf>
    <xf numFmtId="167" fontId="38" fillId="0" borderId="38" xfId="0" applyNumberFormat="1" applyFont="1" applyBorder="1" applyAlignment="1" applyProtection="1">
      <alignment horizontal="right" vertical="center"/>
      <protection locked="0"/>
    </xf>
    <xf numFmtId="170" fontId="39" fillId="7" borderId="39" xfId="0" applyNumberFormat="1" applyFont="1" applyFill="1" applyBorder="1" applyAlignment="1" applyProtection="1">
      <alignment horizontal="center" vertical="center"/>
      <protection locked="0"/>
    </xf>
    <xf numFmtId="167" fontId="31" fillId="0" borderId="40" xfId="0" applyNumberFormat="1" applyFont="1" applyBorder="1" applyAlignment="1" applyProtection="1">
      <alignment horizontal="center" vertical="center"/>
      <protection locked="0"/>
    </xf>
    <xf numFmtId="167" fontId="30" fillId="0" borderId="0" xfId="0" applyNumberFormat="1" applyFont="1" applyBorder="1" applyAlignment="1" applyProtection="1">
      <alignment horizontal="center" vertical="center"/>
      <protection locked="0"/>
    </xf>
    <xf numFmtId="167" fontId="31" fillId="0" borderId="0" xfId="0" applyNumberFormat="1" applyFont="1" applyBorder="1" applyAlignment="1" applyProtection="1">
      <alignment horizontal="center" vertical="center"/>
      <protection locked="0"/>
    </xf>
    <xf numFmtId="167" fontId="32" fillId="0" borderId="0" xfId="0" applyNumberFormat="1" applyFont="1" applyBorder="1" applyAlignment="1" applyProtection="1">
      <alignment horizontal="center" vertical="center"/>
      <protection locked="0"/>
    </xf>
    <xf numFmtId="170" fontId="40" fillId="7" borderId="39" xfId="0" applyNumberFormat="1" applyFont="1" applyFill="1" applyBorder="1" applyAlignment="1" applyProtection="1">
      <alignment horizontal="center" vertical="center"/>
      <protection locked="0"/>
    </xf>
    <xf numFmtId="167" fontId="41" fillId="0" borderId="41" xfId="0" applyNumberFormat="1" applyFont="1" applyBorder="1" applyAlignment="1" applyProtection="1">
      <alignment horizontal="left" vertical="center"/>
      <protection locked="0"/>
    </xf>
    <xf numFmtId="167" fontId="31" fillId="0" borderId="42" xfId="0" applyNumberFormat="1" applyFont="1" applyBorder="1" applyAlignment="1" applyProtection="1">
      <alignment horizontal="center" vertical="center"/>
      <protection locked="0"/>
    </xf>
    <xf numFmtId="166" fontId="28" fillId="0" borderId="43" xfId="0" applyNumberFormat="1" applyFont="1" applyBorder="1" applyAlignment="1" applyProtection="1">
      <alignment vertical="center"/>
      <protection locked="0"/>
    </xf>
    <xf numFmtId="166" fontId="28" fillId="0" borderId="0" xfId="0" applyNumberFormat="1" applyFont="1" applyBorder="1" applyAlignment="1" applyProtection="1">
      <alignment vertical="center"/>
      <protection locked="0"/>
    </xf>
    <xf numFmtId="164" fontId="18" fillId="0" borderId="0" xfId="0" applyFont="1" applyBorder="1" applyAlignment="1">
      <alignment horizontal="center" vertical="center"/>
    </xf>
    <xf numFmtId="166" fontId="18" fillId="0" borderId="0" xfId="0" applyNumberFormat="1" applyFont="1" applyBorder="1" applyAlignment="1">
      <alignment horizontal="center" vertical="center"/>
    </xf>
    <xf numFmtId="164" fontId="18" fillId="0" borderId="44" xfId="0" applyFont="1" applyBorder="1" applyAlignment="1">
      <alignment horizontal="center" vertical="center"/>
    </xf>
    <xf numFmtId="166" fontId="28" fillId="0" borderId="45" xfId="0" applyNumberFormat="1" applyFont="1" applyBorder="1" applyAlignment="1" applyProtection="1">
      <alignment vertical="center"/>
      <protection locked="0"/>
    </xf>
    <xf numFmtId="166" fontId="28" fillId="0" borderId="46" xfId="0" applyNumberFormat="1" applyFont="1" applyBorder="1" applyAlignment="1" applyProtection="1">
      <alignment vertical="center"/>
      <protection locked="0"/>
    </xf>
    <xf numFmtId="166" fontId="28" fillId="0" borderId="47" xfId="0" applyNumberFormat="1" applyFont="1" applyBorder="1" applyAlignment="1" applyProtection="1">
      <alignment vertical="center"/>
      <protection locked="0"/>
    </xf>
    <xf numFmtId="164" fontId="30" fillId="0" borderId="0" xfId="0" applyFont="1" applyAlignment="1">
      <alignment horizontal="center" vertical="center"/>
    </xf>
    <xf numFmtId="164" fontId="30" fillId="0" borderId="0" xfId="0" applyFont="1" applyAlignment="1" applyProtection="1">
      <alignment horizontal="center" vertical="center"/>
      <protection locked="0"/>
    </xf>
    <xf numFmtId="164" fontId="42" fillId="0" borderId="0" xfId="0" applyFont="1" applyAlignment="1">
      <alignment horizontal="center" vertical="center"/>
    </xf>
    <xf numFmtId="164" fontId="29" fillId="16" borderId="10" xfId="0" applyFont="1" applyFill="1" applyBorder="1" applyAlignment="1" applyProtection="1">
      <alignment horizontal="center" vertical="center" wrapText="1"/>
      <protection locked="0"/>
    </xf>
    <xf numFmtId="167" fontId="18" fillId="0" borderId="48" xfId="0" applyNumberFormat="1" applyFont="1" applyBorder="1" applyAlignment="1" applyProtection="1">
      <alignment horizontal="left" vertical="center"/>
      <protection locked="0"/>
    </xf>
    <xf numFmtId="167" fontId="18" fillId="0" borderId="49" xfId="0" applyNumberFormat="1" applyFont="1" applyBorder="1" applyAlignment="1" applyProtection="1">
      <alignment horizontal="center" vertical="center"/>
      <protection locked="0"/>
    </xf>
    <xf numFmtId="167" fontId="18" fillId="0" borderId="50" xfId="0" applyNumberFormat="1" applyFont="1" applyBorder="1" applyAlignment="1" applyProtection="1">
      <alignment horizontal="center" vertical="center"/>
      <protection locked="0"/>
    </xf>
    <xf numFmtId="167" fontId="18" fillId="0" borderId="51" xfId="0" applyNumberFormat="1" applyFont="1" applyBorder="1" applyAlignment="1" applyProtection="1">
      <alignment horizontal="left" vertical="center"/>
      <protection locked="0"/>
    </xf>
    <xf numFmtId="167" fontId="18" fillId="0" borderId="52" xfId="0" applyNumberFormat="1" applyFont="1" applyBorder="1" applyAlignment="1" applyProtection="1">
      <alignment horizontal="center" vertical="center"/>
      <protection locked="0"/>
    </xf>
    <xf numFmtId="167" fontId="18" fillId="0" borderId="14" xfId="0" applyNumberFormat="1" applyFont="1" applyBorder="1" applyAlignment="1" applyProtection="1">
      <alignment horizontal="center" vertical="center"/>
      <protection locked="0"/>
    </xf>
    <xf numFmtId="167" fontId="28" fillId="0" borderId="51" xfId="0" applyNumberFormat="1" applyFont="1" applyBorder="1" applyAlignment="1" applyProtection="1">
      <alignment horizontal="left" vertical="center"/>
      <protection locked="0"/>
    </xf>
    <xf numFmtId="167" fontId="28" fillId="0" borderId="14" xfId="0" applyNumberFormat="1" applyFont="1" applyBorder="1" applyAlignment="1" applyProtection="1">
      <alignment horizontal="center" vertical="center"/>
      <protection locked="0"/>
    </xf>
    <xf numFmtId="167" fontId="18" fillId="0" borderId="53" xfId="0" applyNumberFormat="1" applyFont="1" applyBorder="1" applyAlignment="1" applyProtection="1">
      <alignment horizontal="left" vertical="center"/>
      <protection locked="0"/>
    </xf>
    <xf numFmtId="167" fontId="18" fillId="0" borderId="22" xfId="0" applyNumberFormat="1" applyFont="1" applyBorder="1" applyAlignment="1" applyProtection="1">
      <alignment horizontal="center" vertical="center"/>
      <protection locked="0"/>
    </xf>
    <xf numFmtId="167" fontId="18" fillId="0" borderId="54" xfId="0" applyNumberFormat="1" applyFont="1" applyBorder="1" applyAlignment="1" applyProtection="1">
      <alignment horizontal="center" vertical="center"/>
      <protection locked="0"/>
    </xf>
    <xf numFmtId="164" fontId="28" fillId="0" borderId="0" xfId="0" applyFont="1" applyAlignment="1">
      <alignment horizontal="left" vertical="center"/>
    </xf>
    <xf numFmtId="164" fontId="31" fillId="0" borderId="0" xfId="0" applyFont="1" applyAlignment="1">
      <alignment horizontal="left" vertical="center"/>
    </xf>
    <xf numFmtId="167" fontId="18" fillId="0" borderId="55" xfId="0" applyNumberFormat="1" applyFont="1" applyBorder="1" applyAlignment="1" applyProtection="1">
      <alignment horizontal="center" vertical="center"/>
      <protection locked="0"/>
    </xf>
    <xf numFmtId="167" fontId="18" fillId="0" borderId="56" xfId="0" applyNumberFormat="1" applyFont="1" applyBorder="1" applyAlignment="1" applyProtection="1">
      <alignment horizontal="left" vertical="center"/>
      <protection locked="0"/>
    </xf>
    <xf numFmtId="167" fontId="18" fillId="0" borderId="57" xfId="0" applyNumberFormat="1" applyFont="1" applyBorder="1" applyAlignment="1" applyProtection="1">
      <alignment horizontal="center" vertical="center"/>
      <protection locked="0"/>
    </xf>
    <xf numFmtId="167" fontId="18" fillId="0" borderId="58" xfId="0" applyNumberFormat="1" applyFont="1" applyBorder="1" applyAlignment="1" applyProtection="1">
      <alignment horizontal="left" vertical="center"/>
      <protection locked="0"/>
    </xf>
    <xf numFmtId="167" fontId="18" fillId="0" borderId="59" xfId="0" applyNumberFormat="1" applyFont="1" applyBorder="1" applyAlignment="1" applyProtection="1">
      <alignment horizontal="center" vertical="center"/>
      <protection locked="0"/>
    </xf>
    <xf numFmtId="167" fontId="18" fillId="0" borderId="60" xfId="0" applyNumberFormat="1" applyFont="1" applyBorder="1" applyAlignment="1" applyProtection="1">
      <alignment horizontal="center" vertical="center"/>
      <protection locked="0"/>
    </xf>
    <xf numFmtId="167" fontId="18" fillId="0" borderId="61" xfId="0" applyNumberFormat="1" applyFont="1" applyBorder="1" applyAlignment="1" applyProtection="1">
      <alignment horizontal="center" vertical="center"/>
      <protection locked="0"/>
    </xf>
    <xf numFmtId="171" fontId="18" fillId="0" borderId="62" xfId="0" applyNumberFormat="1" applyFont="1" applyBorder="1" applyAlignment="1" applyProtection="1">
      <alignment horizontal="center" vertical="center"/>
      <protection locked="0"/>
    </xf>
    <xf numFmtId="167" fontId="18" fillId="0" borderId="63" xfId="0" applyNumberFormat="1" applyFont="1" applyBorder="1" applyAlignment="1" applyProtection="1">
      <alignment horizontal="center" vertical="center"/>
      <protection locked="0"/>
    </xf>
    <xf numFmtId="168" fontId="18" fillId="0" borderId="50" xfId="0" applyNumberFormat="1" applyFont="1" applyBorder="1" applyAlignment="1" applyProtection="1">
      <alignment horizontal="center" vertical="center"/>
      <protection locked="0"/>
    </xf>
    <xf numFmtId="171" fontId="18" fillId="0" borderId="64" xfId="0" applyNumberFormat="1" applyFont="1" applyBorder="1" applyAlignment="1" applyProtection="1">
      <alignment horizontal="center" vertical="center"/>
      <protection locked="0"/>
    </xf>
    <xf numFmtId="172" fontId="18" fillId="0" borderId="65" xfId="0" applyNumberFormat="1" applyFont="1" applyBorder="1" applyAlignment="1" applyProtection="1">
      <alignment horizontal="center" vertical="center"/>
      <protection locked="0"/>
    </xf>
    <xf numFmtId="167" fontId="18" fillId="0" borderId="66" xfId="0" applyNumberFormat="1" applyFont="1" applyBorder="1" applyAlignment="1" applyProtection="1">
      <alignment horizontal="center" vertical="center"/>
      <protection locked="0"/>
    </xf>
    <xf numFmtId="168" fontId="18" fillId="0" borderId="67" xfId="0" applyNumberFormat="1" applyFont="1" applyBorder="1" applyAlignment="1" applyProtection="1">
      <alignment horizontal="center" vertical="center"/>
      <protection locked="0"/>
    </xf>
    <xf numFmtId="164" fontId="44" fillId="0" borderId="0" xfId="0" applyFont="1" applyAlignment="1">
      <alignment horizontal="left" vertical="center"/>
    </xf>
    <xf numFmtId="171" fontId="18" fillId="0" borderId="68" xfId="0" applyNumberFormat="1" applyFont="1" applyBorder="1" applyAlignment="1" applyProtection="1">
      <alignment horizontal="center" vertical="center"/>
      <protection locked="0"/>
    </xf>
    <xf numFmtId="171" fontId="18" fillId="0" borderId="69" xfId="0" applyNumberFormat="1" applyFont="1" applyBorder="1" applyAlignment="1" applyProtection="1">
      <alignment horizontal="center" vertical="center"/>
      <protection locked="0"/>
    </xf>
    <xf numFmtId="172" fontId="18" fillId="0" borderId="70" xfId="0" applyNumberFormat="1" applyFont="1" applyBorder="1" applyAlignment="1" applyProtection="1">
      <alignment horizontal="center" vertical="center"/>
      <protection locked="0"/>
    </xf>
    <xf numFmtId="164" fontId="45" fillId="0" borderId="0" xfId="0" applyFont="1" applyAlignment="1">
      <alignment/>
    </xf>
    <xf numFmtId="164" fontId="46" fillId="0" borderId="0" xfId="0" applyFont="1" applyAlignment="1">
      <alignment vertical="center"/>
    </xf>
    <xf numFmtId="164" fontId="18" fillId="0" borderId="0" xfId="0" applyFont="1" applyBorder="1" applyAlignment="1">
      <alignment horizontal="left" vertical="center" wrapText="1"/>
    </xf>
    <xf numFmtId="164" fontId="18" fillId="0" borderId="0" xfId="0" applyFont="1" applyBorder="1" applyAlignment="1">
      <alignment horizontal="left" vertical="center" wrapText="1"/>
    </xf>
    <xf numFmtId="164" fontId="18" fillId="0" borderId="0" xfId="0" applyFont="1" applyAlignment="1">
      <alignment/>
    </xf>
    <xf numFmtId="164" fontId="28" fillId="0" borderId="0" xfId="0" applyFont="1" applyAlignment="1">
      <alignment horizontal="right" vertical="center"/>
    </xf>
    <xf numFmtId="164" fontId="28" fillId="0" borderId="0" xfId="0" applyFont="1" applyAlignment="1">
      <alignment vertical="center"/>
    </xf>
    <xf numFmtId="164" fontId="18" fillId="0" borderId="0" xfId="0" applyFont="1" applyAlignment="1">
      <alignment vertical="center"/>
    </xf>
    <xf numFmtId="164" fontId="18" fillId="0" borderId="0" xfId="0" applyFont="1" applyAlignment="1">
      <alignment horizontal="left" vertical="center" wrapText="1"/>
    </xf>
    <xf numFmtId="164" fontId="28" fillId="0" borderId="0" xfId="0" applyFont="1" applyAlignment="1">
      <alignment horizontal="right" vertical="top"/>
    </xf>
    <xf numFmtId="164" fontId="0" fillId="0" borderId="0" xfId="0" applyFont="1" applyAlignment="1">
      <alignment horizontal="left" vertical="center"/>
    </xf>
    <xf numFmtId="164" fontId="18" fillId="0" borderId="0" xfId="0" applyFont="1" applyAlignment="1">
      <alignment horizontal="left" vertical="center"/>
    </xf>
    <xf numFmtId="164" fontId="48" fillId="0" borderId="0" xfId="0" applyFont="1" applyAlignment="1">
      <alignment horizontal="center" vertical="center"/>
    </xf>
    <xf numFmtId="164" fontId="18" fillId="0" borderId="0" xfId="0" applyFont="1" applyAlignment="1">
      <alignment/>
    </xf>
    <xf numFmtId="164" fontId="30" fillId="0" borderId="0" xfId="0" applyFont="1" applyAlignment="1">
      <alignment vertical="center"/>
    </xf>
    <xf numFmtId="166" fontId="21" fillId="0" borderId="0" xfId="0" applyNumberFormat="1" applyFont="1" applyAlignment="1" applyProtection="1">
      <alignment horizontal="center" vertical="center"/>
      <protection locked="0"/>
    </xf>
    <xf numFmtId="166" fontId="23" fillId="0" borderId="0" xfId="0" applyNumberFormat="1" applyFont="1" applyBorder="1" applyAlignment="1" applyProtection="1">
      <alignment horizontal="center" vertical="center"/>
      <protection locked="0"/>
    </xf>
    <xf numFmtId="166" fontId="27" fillId="0" borderId="0" xfId="0" applyNumberFormat="1" applyFont="1" applyBorder="1" applyAlignment="1" applyProtection="1">
      <alignment horizontal="left" vertical="center"/>
      <protection locked="0"/>
    </xf>
    <xf numFmtId="166" fontId="23" fillId="0" borderId="24" xfId="0" applyNumberFormat="1" applyFont="1" applyBorder="1" applyAlignment="1" applyProtection="1">
      <alignment horizontal="center" vertical="center"/>
      <protection locked="0"/>
    </xf>
    <xf numFmtId="169" fontId="51" fillId="0" borderId="0" xfId="0" applyNumberFormat="1" applyFont="1" applyAlignment="1">
      <alignment horizontal="left" vertical="center"/>
    </xf>
    <xf numFmtId="169" fontId="28" fillId="0" borderId="0" xfId="0" applyNumberFormat="1" applyFont="1" applyAlignment="1">
      <alignment horizontal="center" vertical="center"/>
    </xf>
    <xf numFmtId="166" fontId="29" fillId="22" borderId="25" xfId="0" applyNumberFormat="1" applyFont="1" applyFill="1" applyBorder="1" applyAlignment="1" applyProtection="1">
      <alignment horizontal="center" vertical="center" wrapText="1"/>
      <protection locked="0"/>
    </xf>
    <xf numFmtId="173" fontId="48" fillId="0" borderId="28" xfId="0" applyNumberFormat="1" applyFont="1" applyBorder="1" applyAlignment="1" applyProtection="1">
      <alignment horizontal="center" vertical="center"/>
      <protection locked="0"/>
    </xf>
    <xf numFmtId="167" fontId="18" fillId="0" borderId="71" xfId="0" applyNumberFormat="1" applyFont="1" applyBorder="1" applyAlignment="1" applyProtection="1">
      <alignment horizontal="center" vertical="center"/>
      <protection locked="0"/>
    </xf>
    <xf numFmtId="173" fontId="52" fillId="0" borderId="39" xfId="0" applyNumberFormat="1" applyFont="1" applyBorder="1" applyAlignment="1" applyProtection="1">
      <alignment horizontal="center" vertical="center" wrapText="1"/>
      <protection locked="0"/>
    </xf>
    <xf numFmtId="164" fontId="28" fillId="0" borderId="0" xfId="0" applyFont="1" applyAlignment="1" applyProtection="1">
      <alignment vertical="center"/>
      <protection locked="0"/>
    </xf>
    <xf numFmtId="164" fontId="29" fillId="11" borderId="10" xfId="0" applyFont="1" applyFill="1" applyBorder="1" applyAlignment="1" applyProtection="1">
      <alignment horizontal="center" vertical="center" wrapText="1"/>
      <protection locked="0"/>
    </xf>
    <xf numFmtId="164" fontId="36" fillId="11" borderId="25" xfId="0" applyFont="1" applyFill="1" applyBorder="1" applyAlignment="1" applyProtection="1">
      <alignment horizontal="center" vertical="center" wrapText="1"/>
      <protection locked="0"/>
    </xf>
    <xf numFmtId="173" fontId="18" fillId="0" borderId="72" xfId="0" applyNumberFormat="1" applyFont="1" applyBorder="1" applyAlignment="1" applyProtection="1">
      <alignment horizontal="center" vertical="center"/>
      <protection locked="0"/>
    </xf>
    <xf numFmtId="167" fontId="53" fillId="0" borderId="71" xfId="0" applyNumberFormat="1" applyFont="1" applyBorder="1" applyAlignment="1" applyProtection="1">
      <alignment horizontal="center" vertical="center"/>
      <protection locked="0"/>
    </xf>
    <xf numFmtId="173" fontId="54" fillId="5" borderId="73" xfId="0" applyNumberFormat="1" applyFont="1" applyFill="1" applyBorder="1" applyAlignment="1" applyProtection="1">
      <alignment horizontal="center" vertical="center"/>
      <protection locked="0"/>
    </xf>
    <xf numFmtId="170" fontId="40" fillId="5" borderId="10" xfId="0" applyNumberFormat="1" applyFont="1" applyFill="1" applyBorder="1" applyAlignment="1" applyProtection="1">
      <alignment horizontal="center" vertical="center"/>
      <protection locked="0"/>
    </xf>
    <xf numFmtId="167" fontId="31" fillId="0" borderId="74" xfId="0" applyNumberFormat="1" applyFont="1" applyBorder="1" applyAlignment="1" applyProtection="1">
      <alignment horizontal="center" vertical="center"/>
      <protection locked="0"/>
    </xf>
    <xf numFmtId="167" fontId="32" fillId="0" borderId="74" xfId="0" applyNumberFormat="1" applyFont="1" applyBorder="1" applyAlignment="1" applyProtection="1">
      <alignment horizontal="center" vertical="center"/>
      <protection locked="0"/>
    </xf>
    <xf numFmtId="166" fontId="30" fillId="0" borderId="74" xfId="0" applyNumberFormat="1" applyFont="1" applyBorder="1" applyAlignment="1" applyProtection="1">
      <alignment horizontal="center" vertical="center"/>
      <protection locked="0"/>
    </xf>
    <xf numFmtId="166" fontId="30" fillId="0" borderId="42" xfId="0" applyNumberFormat="1" applyFont="1" applyBorder="1" applyAlignment="1" applyProtection="1">
      <alignment horizontal="center" vertical="center"/>
      <protection locked="0"/>
    </xf>
    <xf numFmtId="167" fontId="41" fillId="0" borderId="43" xfId="0" applyNumberFormat="1" applyFont="1" applyBorder="1" applyAlignment="1" applyProtection="1">
      <alignment horizontal="left" vertical="center"/>
      <protection locked="0"/>
    </xf>
    <xf numFmtId="166" fontId="30" fillId="0" borderId="44" xfId="0" applyNumberFormat="1" applyFont="1" applyBorder="1" applyAlignment="1" applyProtection="1">
      <alignment horizontal="center" vertical="center"/>
      <protection locked="0"/>
    </xf>
    <xf numFmtId="164" fontId="18" fillId="0" borderId="0" xfId="0" applyFont="1" applyBorder="1" applyAlignment="1" applyProtection="1">
      <alignment horizontal="center" vertical="center"/>
      <protection locked="0"/>
    </xf>
    <xf numFmtId="164" fontId="18" fillId="0" borderId="44" xfId="0" applyFont="1" applyBorder="1" applyAlignment="1" applyProtection="1">
      <alignment horizontal="center" vertical="center"/>
      <protection locked="0"/>
    </xf>
  </cellXfs>
  <cellStyles count="48">
    <cellStyle name="Normal" xfId="0"/>
    <cellStyle name="Comma" xfId="15"/>
    <cellStyle name="Comma [0]" xfId="16"/>
    <cellStyle name="Currency" xfId="17"/>
    <cellStyle name="Currency [0]" xfId="18"/>
    <cellStyle name="Percent" xfId="19"/>
    <cellStyle name="20% - Colore 1" xfId="20"/>
    <cellStyle name="20% - Colore 2" xfId="21"/>
    <cellStyle name="20% - Colore 3" xfId="22"/>
    <cellStyle name="20% - Colore 4" xfId="23"/>
    <cellStyle name="20% - Colore 5" xfId="24"/>
    <cellStyle name="20% - Colore 6" xfId="25"/>
    <cellStyle name="40% - Colore 1" xfId="26"/>
    <cellStyle name="40% - Colore 2" xfId="27"/>
    <cellStyle name="40% - Colore 3" xfId="28"/>
    <cellStyle name="40% - Colore 4" xfId="29"/>
    <cellStyle name="40% - Colore 5" xfId="30"/>
    <cellStyle name="40% - Colore 6" xfId="31"/>
    <cellStyle name="60% - Colore 1" xfId="32"/>
    <cellStyle name="60% - Colore 2" xfId="33"/>
    <cellStyle name="60% - Colore 3" xfId="34"/>
    <cellStyle name="60% - Colore 4" xfId="35"/>
    <cellStyle name="60% - Colore 5" xfId="36"/>
    <cellStyle name="60% - Colore 6"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Euro" xfId="47"/>
    <cellStyle name="Input" xfId="48"/>
    <cellStyle name="Neutrale" xfId="49"/>
    <cellStyle name="Nota" xfId="50"/>
    <cellStyle name="Outpu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62</xdr:row>
      <xdr:rowOff>123825</xdr:rowOff>
    </xdr:from>
    <xdr:to>
      <xdr:col>9</xdr:col>
      <xdr:colOff>28575</xdr:colOff>
      <xdr:row>65</xdr:row>
      <xdr:rowOff>38100</xdr:rowOff>
    </xdr:to>
    <xdr:sp>
      <xdr:nvSpPr>
        <xdr:cNvPr id="1" name="Connettore 2 2"/>
        <xdr:cNvSpPr>
          <a:spLocks/>
        </xdr:cNvSpPr>
      </xdr:nvSpPr>
      <xdr:spPr>
        <a:xfrm flipV="1">
          <a:off x="5334000" y="12401550"/>
          <a:ext cx="304800" cy="485775"/>
        </a:xfrm>
        <a:prstGeom prst="straightConnector1">
          <a:avLst/>
        </a:prstGeom>
        <a:noFill/>
        <a:ln w="9360"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69</xdr:row>
      <xdr:rowOff>47625</xdr:rowOff>
    </xdr:from>
    <xdr:to>
      <xdr:col>4</xdr:col>
      <xdr:colOff>628650</xdr:colOff>
      <xdr:row>76</xdr:row>
      <xdr:rowOff>9525</xdr:rowOff>
    </xdr:to>
    <xdr:sp>
      <xdr:nvSpPr>
        <xdr:cNvPr id="2" name="Connettore 1 5"/>
        <xdr:cNvSpPr>
          <a:spLocks/>
        </xdr:cNvSpPr>
      </xdr:nvSpPr>
      <xdr:spPr>
        <a:xfrm flipV="1">
          <a:off x="266700" y="13620750"/>
          <a:ext cx="2276475" cy="148590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0</xdr:col>
      <xdr:colOff>142875</xdr:colOff>
      <xdr:row>0</xdr:row>
      <xdr:rowOff>0</xdr:rowOff>
    </xdr:from>
    <xdr:to>
      <xdr:col>10</xdr:col>
      <xdr:colOff>133350</xdr:colOff>
      <xdr:row>1</xdr:row>
      <xdr:rowOff>57150</xdr:rowOff>
    </xdr:to>
    <xdr:pic>
      <xdr:nvPicPr>
        <xdr:cNvPr id="3" name="Immagine 1"/>
        <xdr:cNvPicPr preferRelativeResize="1">
          <a:picLocks noChangeAspect="1"/>
        </xdr:cNvPicPr>
      </xdr:nvPicPr>
      <xdr:blipFill>
        <a:blip r:embed="rId1"/>
        <a:stretch>
          <a:fillRect/>
        </a:stretch>
      </xdr:blipFill>
      <xdr:spPr>
        <a:xfrm>
          <a:off x="142875" y="0"/>
          <a:ext cx="5962650" cy="2190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240"/>
  <sheetViews>
    <sheetView tabSelected="1" zoomScale="150" zoomScaleNormal="150" workbookViewId="0" topLeftCell="A53">
      <selection activeCell="D220" sqref="D220"/>
    </sheetView>
  </sheetViews>
  <sheetFormatPr defaultColWidth="8.00390625" defaultRowHeight="12.75"/>
  <cols>
    <col min="1" max="1" width="2.7109375" style="1" customWidth="1"/>
    <col min="2" max="2" width="3.28125" style="1" hidden="1" customWidth="1"/>
    <col min="3" max="3" width="12.421875" style="1" customWidth="1"/>
    <col min="4" max="4" width="13.57421875" style="1" customWidth="1"/>
    <col min="5" max="5" width="10.140625" style="1" customWidth="1"/>
    <col min="6" max="6" width="11.140625" style="1" customWidth="1"/>
    <col min="7" max="7" width="11.28125" style="1" customWidth="1"/>
    <col min="8" max="8" width="12.28125" style="1" customWidth="1"/>
    <col min="9" max="9" width="10.57421875" style="2" customWidth="1"/>
    <col min="10" max="10" width="5.421875" style="1" customWidth="1"/>
    <col min="11" max="11" width="6.8515625" style="1" customWidth="1"/>
    <col min="12" max="12" width="4.00390625" style="1" customWidth="1"/>
    <col min="13" max="13" width="6.7109375" style="1" customWidth="1"/>
    <col min="14" max="14" width="6.28125" style="1" customWidth="1"/>
    <col min="15" max="16384" width="8.7109375" style="1" customWidth="1"/>
  </cols>
  <sheetData>
    <row r="1" spans="1:14" ht="12.75" customHeight="1">
      <c r="A1" s="3"/>
      <c r="B1" s="3"/>
      <c r="C1" s="3"/>
      <c r="D1" s="3"/>
      <c r="E1" s="3"/>
      <c r="F1" s="3"/>
      <c r="G1" s="3"/>
      <c r="H1" s="3"/>
      <c r="I1" s="3"/>
      <c r="J1" s="3"/>
      <c r="K1" s="3"/>
      <c r="L1" s="4"/>
      <c r="M1" s="4"/>
      <c r="N1" s="4"/>
    </row>
    <row r="2" spans="1:14" ht="21" customHeight="1">
      <c r="A2" s="3" t="s">
        <v>0</v>
      </c>
      <c r="B2" s="3"/>
      <c r="C2" s="3"/>
      <c r="D2" s="3"/>
      <c r="E2" s="3"/>
      <c r="F2" s="3"/>
      <c r="G2" s="3"/>
      <c r="H2" s="3"/>
      <c r="I2" s="3"/>
      <c r="J2" s="3"/>
      <c r="K2" s="3"/>
      <c r="L2" s="4"/>
      <c r="M2" s="4"/>
      <c r="N2" s="4"/>
    </row>
    <row r="3" spans="1:14" ht="13.5" customHeight="1">
      <c r="A3" s="5" t="s">
        <v>1</v>
      </c>
      <c r="B3" s="5"/>
      <c r="C3" s="5"/>
      <c r="D3" s="5"/>
      <c r="E3" s="5"/>
      <c r="F3" s="5"/>
      <c r="G3" s="5"/>
      <c r="H3" s="5"/>
      <c r="I3" s="5"/>
      <c r="J3" s="5"/>
      <c r="K3" s="5"/>
      <c r="L3" s="6"/>
      <c r="M3" s="6"/>
      <c r="N3" s="7"/>
    </row>
    <row r="4" spans="1:14" ht="13.5" customHeight="1">
      <c r="A4" s="5" t="s">
        <v>2</v>
      </c>
      <c r="B4" s="5"/>
      <c r="C4" s="5"/>
      <c r="D4" s="5"/>
      <c r="E4" s="5"/>
      <c r="F4" s="5"/>
      <c r="G4" s="5"/>
      <c r="H4" s="5"/>
      <c r="I4" s="5"/>
      <c r="J4" s="5"/>
      <c r="K4" s="5"/>
      <c r="L4" s="6"/>
      <c r="M4" s="6"/>
      <c r="N4" s="7"/>
    </row>
    <row r="5" spans="1:14" ht="14.25" customHeight="1">
      <c r="A5" s="8"/>
      <c r="B5" s="8"/>
      <c r="C5" s="8"/>
      <c r="D5" s="8"/>
      <c r="E5" s="8"/>
      <c r="F5" s="8"/>
      <c r="G5" s="8"/>
      <c r="H5" s="8"/>
      <c r="I5" s="8"/>
      <c r="J5" s="9"/>
      <c r="K5" s="10" t="s">
        <v>3</v>
      </c>
      <c r="L5" s="8"/>
      <c r="M5" s="8"/>
      <c r="N5" s="7"/>
    </row>
    <row r="6" spans="1:14" s="1" customFormat="1" ht="18.75" customHeight="1">
      <c r="A6" s="8"/>
      <c r="B6" s="8"/>
      <c r="C6" s="11" t="s">
        <v>4</v>
      </c>
      <c r="D6" s="12"/>
      <c r="E6" s="12"/>
      <c r="F6" s="12"/>
      <c r="G6" s="12"/>
      <c r="L6" s="8"/>
      <c r="M6" s="8"/>
      <c r="N6" s="7"/>
    </row>
    <row r="7" spans="1:14" s="1" customFormat="1" ht="9" customHeight="1">
      <c r="A7" s="8"/>
      <c r="B7" s="8"/>
      <c r="C7" s="8"/>
      <c r="D7" s="13"/>
      <c r="E7" s="13"/>
      <c r="F7" s="13"/>
      <c r="G7" s="13"/>
      <c r="L7" s="8"/>
      <c r="M7" s="8"/>
      <c r="N7" s="7"/>
    </row>
    <row r="8" spans="1:14" s="1" customFormat="1" ht="15" customHeight="1">
      <c r="A8" s="8"/>
      <c r="B8" s="8"/>
      <c r="C8" s="11" t="s">
        <v>5</v>
      </c>
      <c r="D8" s="14"/>
      <c r="E8" s="14"/>
      <c r="F8" s="14"/>
      <c r="G8" s="14"/>
      <c r="L8" s="8"/>
      <c r="M8" s="8"/>
      <c r="N8" s="7"/>
    </row>
    <row r="9" spans="1:14" ht="9" customHeight="1">
      <c r="A9" s="8"/>
      <c r="B9" s="8"/>
      <c r="C9" s="8"/>
      <c r="D9" s="13"/>
      <c r="E9" s="13"/>
      <c r="F9" s="13"/>
      <c r="G9" s="13"/>
      <c r="H9" s="8"/>
      <c r="I9" s="8"/>
      <c r="J9" s="8"/>
      <c r="K9" s="8"/>
      <c r="L9" s="8"/>
      <c r="M9" s="8"/>
      <c r="N9" s="7"/>
    </row>
    <row r="10" spans="1:14" s="1" customFormat="1" ht="15" customHeight="1">
      <c r="A10" s="8"/>
      <c r="B10" s="8"/>
      <c r="C10" s="11" t="s">
        <v>6</v>
      </c>
      <c r="D10" s="14"/>
      <c r="E10" s="14"/>
      <c r="F10" s="14"/>
      <c r="G10" s="14"/>
      <c r="L10" s="8"/>
      <c r="M10" s="8"/>
      <c r="N10" s="7"/>
    </row>
    <row r="11" s="1" customFormat="1" ht="13.5" customHeight="1"/>
    <row r="12" ht="6" customHeight="1"/>
    <row r="13" spans="2:11" ht="13.5" customHeight="1">
      <c r="B13" s="15"/>
      <c r="C13" s="16" t="s">
        <v>7</v>
      </c>
      <c r="D13" s="16" t="s">
        <v>8</v>
      </c>
      <c r="E13" s="17"/>
      <c r="F13" s="17"/>
      <c r="G13" s="17"/>
      <c r="H13" s="17"/>
      <c r="I13" s="17"/>
      <c r="J13" s="15"/>
      <c r="K13" s="15"/>
    </row>
    <row r="14" ht="6.75" customHeight="1"/>
    <row r="15" spans="2:27" ht="29.25" customHeight="1">
      <c r="B15" s="15"/>
      <c r="C15" s="18" t="s">
        <v>9</v>
      </c>
      <c r="D15" s="18"/>
      <c r="E15" s="18"/>
      <c r="F15" s="18" t="s">
        <v>10</v>
      </c>
      <c r="G15" s="18" t="s">
        <v>11</v>
      </c>
      <c r="H15" s="18" t="s">
        <v>12</v>
      </c>
      <c r="I15" s="18" t="s">
        <v>13</v>
      </c>
      <c r="J15" s="19" t="s">
        <v>14</v>
      </c>
      <c r="K15" s="19"/>
      <c r="U15" s="1">
        <f>1277000</f>
        <v>1277000</v>
      </c>
      <c r="V15" s="20">
        <v>659.52</v>
      </c>
      <c r="Y15" s="1">
        <v>4.8</v>
      </c>
      <c r="Z15" s="1">
        <f>1.9*2</f>
        <v>3.8</v>
      </c>
      <c r="AA15" s="1">
        <f aca="true" t="shared" si="0" ref="AA15:AA20">Y15*Z15</f>
        <v>18.24</v>
      </c>
    </row>
    <row r="16" spans="2:27" ht="15" customHeight="1">
      <c r="B16" s="15"/>
      <c r="C16" s="21" t="s">
        <v>15</v>
      </c>
      <c r="D16" s="21"/>
      <c r="E16" s="21"/>
      <c r="F16" s="22"/>
      <c r="G16" s="23"/>
      <c r="H16" s="22"/>
      <c r="I16" s="24">
        <v>1</v>
      </c>
      <c r="J16" s="25">
        <f>F16*I16</f>
        <v>0</v>
      </c>
      <c r="K16" s="25"/>
      <c r="L16" s="26"/>
      <c r="M16" s="16"/>
      <c r="N16" s="27"/>
      <c r="Y16" s="1">
        <v>5</v>
      </c>
      <c r="Z16" s="1">
        <f>1.75*2</f>
        <v>3.5</v>
      </c>
      <c r="AA16" s="1">
        <f t="shared" si="0"/>
        <v>17.5</v>
      </c>
    </row>
    <row r="17" spans="2:27" ht="15" customHeight="1">
      <c r="B17" s="15"/>
      <c r="C17" s="28" t="s">
        <v>16</v>
      </c>
      <c r="D17" s="28" t="s">
        <v>17</v>
      </c>
      <c r="E17" s="28"/>
      <c r="F17" s="22"/>
      <c r="G17" s="23"/>
      <c r="H17" s="22"/>
      <c r="I17" s="29">
        <v>1.1</v>
      </c>
      <c r="J17" s="25"/>
      <c r="K17" s="25"/>
      <c r="L17" s="26"/>
      <c r="M17" s="16"/>
      <c r="N17" s="27"/>
      <c r="Y17" s="1">
        <f>1.85*2</f>
        <v>3.7</v>
      </c>
      <c r="Z17" s="1">
        <v>1.2</v>
      </c>
      <c r="AA17" s="1">
        <f t="shared" si="0"/>
        <v>4.44</v>
      </c>
    </row>
    <row r="18" spans="2:27" ht="15" customHeight="1">
      <c r="B18" s="15"/>
      <c r="C18" s="28" t="s">
        <v>18</v>
      </c>
      <c r="D18" s="28" t="s">
        <v>19</v>
      </c>
      <c r="E18" s="28"/>
      <c r="F18" s="22"/>
      <c r="G18" s="23"/>
      <c r="H18" s="22"/>
      <c r="I18" s="29">
        <v>1.2</v>
      </c>
      <c r="J18" s="25"/>
      <c r="K18" s="25"/>
      <c r="L18" s="26"/>
      <c r="M18" s="16"/>
      <c r="N18" s="27"/>
      <c r="Y18" s="1">
        <v>3.6</v>
      </c>
      <c r="Z18" s="1">
        <v>2.8</v>
      </c>
      <c r="AA18" s="1">
        <f t="shared" si="0"/>
        <v>10.08</v>
      </c>
    </row>
    <row r="19" spans="2:27" ht="15" customHeight="1">
      <c r="B19" s="15"/>
      <c r="C19" s="28" t="s">
        <v>20</v>
      </c>
      <c r="D19" s="28" t="s">
        <v>19</v>
      </c>
      <c r="E19" s="28"/>
      <c r="F19" s="22"/>
      <c r="G19" s="23"/>
      <c r="H19" s="22"/>
      <c r="I19" s="29">
        <v>0.5</v>
      </c>
      <c r="J19" s="25"/>
      <c r="K19" s="25"/>
      <c r="L19" s="26"/>
      <c r="M19" s="16"/>
      <c r="N19" s="27"/>
      <c r="Y19" s="1">
        <v>3.6</v>
      </c>
      <c r="Z19" s="1">
        <v>2.8</v>
      </c>
      <c r="AA19" s="1">
        <f t="shared" si="0"/>
        <v>10.08</v>
      </c>
    </row>
    <row r="20" spans="2:27" ht="15" customHeight="1">
      <c r="B20" s="15"/>
      <c r="C20" s="28" t="s">
        <v>21</v>
      </c>
      <c r="D20" s="28" t="s">
        <v>19</v>
      </c>
      <c r="E20" s="28"/>
      <c r="F20" s="30"/>
      <c r="G20" s="31"/>
      <c r="H20" s="22"/>
      <c r="I20" s="32">
        <v>0.2</v>
      </c>
      <c r="J20" s="25"/>
      <c r="K20" s="25"/>
      <c r="L20" s="26"/>
      <c r="M20" s="16"/>
      <c r="N20" s="27"/>
      <c r="Y20" s="1">
        <f>3.55*2</f>
        <v>7.1</v>
      </c>
      <c r="Z20" s="1">
        <v>1.2</v>
      </c>
      <c r="AA20" s="1">
        <f t="shared" si="0"/>
        <v>8.52</v>
      </c>
    </row>
    <row r="21" spans="2:27" ht="15" customHeight="1">
      <c r="B21" s="15"/>
      <c r="C21" s="28" t="s">
        <v>22</v>
      </c>
      <c r="D21" s="28" t="s">
        <v>19</v>
      </c>
      <c r="E21" s="28"/>
      <c r="F21" s="30"/>
      <c r="G21" s="31"/>
      <c r="H21" s="22"/>
      <c r="I21" s="32">
        <v>0.25</v>
      </c>
      <c r="J21" s="25">
        <f>F21*I21</f>
        <v>0</v>
      </c>
      <c r="K21" s="25"/>
      <c r="L21" s="26"/>
      <c r="M21" s="16"/>
      <c r="N21" s="27"/>
      <c r="AA21" s="1">
        <f>SUM(AA15:AA20)</f>
        <v>68.86</v>
      </c>
    </row>
    <row r="22" spans="2:14" ht="15" customHeight="1">
      <c r="B22" s="15"/>
      <c r="C22" s="28" t="s">
        <v>23</v>
      </c>
      <c r="D22" s="28" t="s">
        <v>19</v>
      </c>
      <c r="E22" s="28"/>
      <c r="F22" s="30"/>
      <c r="G22" s="31"/>
      <c r="H22" s="22"/>
      <c r="I22" s="32">
        <v>0.15</v>
      </c>
      <c r="J22" s="25"/>
      <c r="K22" s="25"/>
      <c r="L22" s="26"/>
      <c r="M22" s="16"/>
      <c r="N22" s="27"/>
    </row>
    <row r="23" spans="2:27" ht="15" customHeight="1">
      <c r="B23" s="15"/>
      <c r="C23" s="33" t="s">
        <v>24</v>
      </c>
      <c r="D23" s="33" t="s">
        <v>25</v>
      </c>
      <c r="E23" s="33"/>
      <c r="F23" s="34"/>
      <c r="G23" s="35"/>
      <c r="H23" s="34"/>
      <c r="I23" s="36">
        <v>0.1</v>
      </c>
      <c r="J23" s="37"/>
      <c r="K23" s="37"/>
      <c r="M23" s="16"/>
      <c r="N23" s="27"/>
      <c r="Y23" s="1">
        <v>1</v>
      </c>
      <c r="Z23" s="1">
        <v>3.4</v>
      </c>
      <c r="AA23" s="1">
        <f>Y23*Z23</f>
        <v>3.4</v>
      </c>
    </row>
    <row r="24" spans="2:14" ht="7.5" customHeight="1">
      <c r="B24" s="15"/>
      <c r="C24" s="38"/>
      <c r="D24" s="38"/>
      <c r="E24" s="38"/>
      <c r="F24" s="39"/>
      <c r="G24" s="40"/>
      <c r="H24" s="39"/>
      <c r="I24" s="39"/>
      <c r="J24" s="39"/>
      <c r="K24" s="41"/>
      <c r="M24" s="16"/>
      <c r="N24" s="27"/>
    </row>
    <row r="25" spans="2:14" ht="15.75" customHeight="1">
      <c r="B25" s="15"/>
      <c r="C25" s="42" t="s">
        <v>26</v>
      </c>
      <c r="D25" s="42"/>
      <c r="E25" s="42"/>
      <c r="F25" s="42"/>
      <c r="G25" s="42"/>
      <c r="H25" s="43"/>
      <c r="I25" s="44" t="s">
        <v>27</v>
      </c>
      <c r="J25" s="45">
        <f>SUM(J16:K23)</f>
        <v>0</v>
      </c>
      <c r="K25" s="45"/>
      <c r="M25" s="16"/>
      <c r="N25" s="27"/>
    </row>
    <row r="26" spans="2:14" ht="16.5" customHeight="1">
      <c r="B26" s="15"/>
      <c r="C26" s="46" t="s">
        <v>28</v>
      </c>
      <c r="D26" s="46"/>
      <c r="E26" s="46"/>
      <c r="F26" s="46"/>
      <c r="G26" s="46"/>
      <c r="H26" s="39"/>
      <c r="I26" s="47"/>
      <c r="J26" s="48"/>
      <c r="K26" s="48"/>
      <c r="M26" s="16"/>
      <c r="N26" s="27"/>
    </row>
    <row r="27" spans="2:14" ht="12" customHeight="1">
      <c r="B27" s="15"/>
      <c r="C27" s="49"/>
      <c r="D27" s="49"/>
      <c r="E27" s="49"/>
      <c r="F27" s="49"/>
      <c r="G27" s="49"/>
      <c r="H27" s="39"/>
      <c r="I27" s="47"/>
      <c r="J27" s="48"/>
      <c r="K27" s="48"/>
      <c r="M27" s="16"/>
      <c r="N27" s="27"/>
    </row>
    <row r="28" spans="2:11" ht="13.5" customHeight="1">
      <c r="B28" s="15"/>
      <c r="C28" s="16" t="s">
        <v>29</v>
      </c>
      <c r="D28" s="16" t="s">
        <v>30</v>
      </c>
      <c r="E28" s="17"/>
      <c r="F28" s="17"/>
      <c r="G28" s="17"/>
      <c r="H28" s="17"/>
      <c r="I28" s="17"/>
      <c r="J28" s="15"/>
      <c r="K28" s="15"/>
    </row>
    <row r="29" spans="2:11" ht="9.75" customHeight="1">
      <c r="B29" s="15"/>
      <c r="C29" s="16"/>
      <c r="D29" s="50" t="s">
        <v>31</v>
      </c>
      <c r="E29" s="17"/>
      <c r="F29" s="17"/>
      <c r="G29" s="17"/>
      <c r="H29" s="17"/>
      <c r="I29" s="17"/>
      <c r="J29" s="15"/>
      <c r="K29" s="15"/>
    </row>
    <row r="30" ht="6.75" customHeight="1"/>
    <row r="31" spans="2:11" ht="25.5" customHeight="1">
      <c r="B31" s="15"/>
      <c r="C31" s="51" t="s">
        <v>32</v>
      </c>
      <c r="D31" s="52" t="s">
        <v>33</v>
      </c>
      <c r="E31" s="52" t="s">
        <v>34</v>
      </c>
      <c r="F31" s="52" t="s">
        <v>35</v>
      </c>
      <c r="G31" s="52" t="s">
        <v>36</v>
      </c>
      <c r="H31" s="52" t="s">
        <v>37</v>
      </c>
      <c r="I31" s="52" t="s">
        <v>38</v>
      </c>
      <c r="J31" s="19" t="s">
        <v>39</v>
      </c>
      <c r="K31" s="19"/>
    </row>
    <row r="32" spans="2:11" ht="39.75" customHeight="1">
      <c r="B32" s="15"/>
      <c r="C32" s="51"/>
      <c r="D32" s="53" t="s">
        <v>40</v>
      </c>
      <c r="E32" s="54" t="s">
        <v>41</v>
      </c>
      <c r="F32" s="53" t="s">
        <v>42</v>
      </c>
      <c r="G32" s="53" t="s">
        <v>43</v>
      </c>
      <c r="H32" s="53" t="s">
        <v>44</v>
      </c>
      <c r="I32" s="53" t="s">
        <v>45</v>
      </c>
      <c r="J32" s="19"/>
      <c r="K32" s="19"/>
    </row>
    <row r="33" spans="2:11" ht="23.25" customHeight="1">
      <c r="B33" s="15"/>
      <c r="C33" s="51"/>
      <c r="D33" s="55" t="s">
        <v>46</v>
      </c>
      <c r="E33" s="54"/>
      <c r="F33" s="55" t="s">
        <v>47</v>
      </c>
      <c r="G33" s="56" t="s">
        <v>48</v>
      </c>
      <c r="H33" s="56" t="s">
        <v>49</v>
      </c>
      <c r="I33" s="56" t="s">
        <v>50</v>
      </c>
      <c r="J33" s="19"/>
      <c r="K33" s="19"/>
    </row>
    <row r="34" spans="2:14" ht="25.5" customHeight="1">
      <c r="B34" s="15"/>
      <c r="C34" s="57"/>
      <c r="D34" s="58"/>
      <c r="E34" s="59"/>
      <c r="F34" s="60"/>
      <c r="G34" s="61"/>
      <c r="H34" s="60"/>
      <c r="I34" s="62"/>
      <c r="J34" s="63">
        <f>C34*D34*E34*F34*G34*H34*I34</f>
        <v>0</v>
      </c>
      <c r="K34" s="63"/>
      <c r="L34" s="26"/>
      <c r="M34" s="16"/>
      <c r="N34" s="27"/>
    </row>
    <row r="35" spans="2:14" ht="15.75" customHeight="1">
      <c r="B35" s="15"/>
      <c r="C35" s="38"/>
      <c r="D35" s="38"/>
      <c r="E35" s="38"/>
      <c r="F35" s="39"/>
      <c r="G35" s="40"/>
      <c r="H35" s="39"/>
      <c r="I35" s="39"/>
      <c r="J35" s="39"/>
      <c r="K35" s="39"/>
      <c r="L35" s="26"/>
      <c r="M35" s="16"/>
      <c r="N35" s="27"/>
    </row>
    <row r="36" spans="2:11" ht="13.5" customHeight="1">
      <c r="B36" s="15"/>
      <c r="C36" s="16" t="s">
        <v>51</v>
      </c>
      <c r="D36" s="16" t="s">
        <v>52</v>
      </c>
      <c r="E36" s="17"/>
      <c r="F36" s="17"/>
      <c r="G36" s="17"/>
      <c r="H36" s="17"/>
      <c r="I36" s="17"/>
      <c r="J36" s="15"/>
      <c r="K36" s="15"/>
    </row>
    <row r="37" ht="6.75" customHeight="1"/>
    <row r="38" spans="2:11" ht="26.25" customHeight="1">
      <c r="B38" s="15"/>
      <c r="C38" s="18" t="s">
        <v>14</v>
      </c>
      <c r="D38" s="18" t="s">
        <v>39</v>
      </c>
      <c r="E38" s="18" t="s">
        <v>53</v>
      </c>
      <c r="F38" s="18"/>
      <c r="G38" s="17"/>
      <c r="H38" s="17"/>
      <c r="I38" s="17"/>
      <c r="J38" s="17"/>
      <c r="K38" s="17"/>
    </row>
    <row r="39" spans="2:14" ht="25.5" customHeight="1">
      <c r="B39" s="15"/>
      <c r="C39" s="64">
        <f>J25</f>
        <v>0</v>
      </c>
      <c r="D39" s="65">
        <f>J34</f>
        <v>0</v>
      </c>
      <c r="E39" s="63">
        <f>D39*C39</f>
        <v>0</v>
      </c>
      <c r="F39" s="63"/>
      <c r="G39" s="17"/>
      <c r="H39" s="17"/>
      <c r="I39" s="17"/>
      <c r="J39" s="17"/>
      <c r="K39" s="17"/>
      <c r="L39" s="26"/>
      <c r="M39" s="16"/>
      <c r="N39" s="27"/>
    </row>
    <row r="40" spans="2:14" ht="16.5" customHeight="1">
      <c r="B40" s="15"/>
      <c r="C40" s="38"/>
      <c r="D40" s="38"/>
      <c r="E40" s="38"/>
      <c r="F40" s="17"/>
      <c r="G40" s="17"/>
      <c r="H40" s="17"/>
      <c r="I40" s="17"/>
      <c r="J40" s="17"/>
      <c r="K40" s="17"/>
      <c r="L40" s="26"/>
      <c r="M40" s="16"/>
      <c r="N40" s="27"/>
    </row>
    <row r="41" spans="2:11" ht="13.5" customHeight="1">
      <c r="B41" s="15"/>
      <c r="C41" s="16" t="s">
        <v>54</v>
      </c>
      <c r="D41" s="16" t="s">
        <v>55</v>
      </c>
      <c r="E41" s="17"/>
      <c r="F41" s="17"/>
      <c r="G41" s="17"/>
      <c r="H41" s="16" t="s">
        <v>56</v>
      </c>
      <c r="I41" s="17"/>
      <c r="J41" s="15"/>
      <c r="K41" s="15"/>
    </row>
    <row r="42" ht="6.75" customHeight="1"/>
    <row r="43" spans="2:11" ht="22.5" customHeight="1">
      <c r="B43" s="15"/>
      <c r="C43" s="51" t="s">
        <v>53</v>
      </c>
      <c r="D43" s="52" t="s">
        <v>57</v>
      </c>
      <c r="E43" s="66" t="s">
        <v>58</v>
      </c>
      <c r="F43" s="66"/>
      <c r="G43" s="17"/>
      <c r="H43" s="67" t="s">
        <v>59</v>
      </c>
      <c r="I43" s="68" t="s">
        <v>60</v>
      </c>
      <c r="J43" s="68"/>
      <c r="K43" s="68"/>
    </row>
    <row r="44" spans="2:11" ht="30" customHeight="1">
      <c r="B44" s="15"/>
      <c r="C44" s="51"/>
      <c r="D44" s="69" t="s">
        <v>61</v>
      </c>
      <c r="E44" s="66"/>
      <c r="F44" s="66"/>
      <c r="G44" s="17"/>
      <c r="H44" s="67"/>
      <c r="I44" s="68"/>
      <c r="J44" s="68"/>
      <c r="K44" s="68"/>
    </row>
    <row r="45" spans="2:14" ht="13.5" customHeight="1">
      <c r="B45" s="15"/>
      <c r="C45" s="64">
        <f>E39</f>
        <v>0</v>
      </c>
      <c r="D45" s="70"/>
      <c r="E45" s="63">
        <f>(C45*D45)+C45</f>
        <v>0</v>
      </c>
      <c r="F45" s="63"/>
      <c r="G45" s="17"/>
      <c r="H45" s="71" t="s">
        <v>62</v>
      </c>
      <c r="I45" s="72">
        <f>E45*2</f>
        <v>0</v>
      </c>
      <c r="J45" s="72"/>
      <c r="K45" s="72"/>
      <c r="L45" s="26"/>
      <c r="M45" s="16"/>
      <c r="N45" s="27"/>
    </row>
    <row r="46" spans="2:14" ht="14.25" customHeight="1">
      <c r="B46" s="15"/>
      <c r="C46" s="64"/>
      <c r="D46" s="73" t="s">
        <v>63</v>
      </c>
      <c r="E46" s="63"/>
      <c r="F46" s="63"/>
      <c r="G46" s="39"/>
      <c r="H46" s="71"/>
      <c r="I46" s="72"/>
      <c r="J46" s="72"/>
      <c r="K46" s="72"/>
      <c r="L46" s="26"/>
      <c r="M46" s="16"/>
      <c r="N46" s="27"/>
    </row>
    <row r="47" spans="2:14" ht="13.5" customHeight="1">
      <c r="B47" s="15"/>
      <c r="C47" s="74"/>
      <c r="D47" s="75"/>
      <c r="E47" s="76"/>
      <c r="F47" s="76"/>
      <c r="G47" s="39"/>
      <c r="H47" s="39"/>
      <c r="I47" s="77"/>
      <c r="J47" s="77"/>
      <c r="K47" s="77"/>
      <c r="L47" s="26"/>
      <c r="M47" s="16"/>
      <c r="N47" s="27"/>
    </row>
    <row r="48" spans="2:14" ht="13.5" customHeight="1">
      <c r="B48" s="15"/>
      <c r="C48" s="74"/>
      <c r="D48" s="75"/>
      <c r="E48" s="76"/>
      <c r="F48" s="76"/>
      <c r="G48" s="39"/>
      <c r="H48" s="39"/>
      <c r="I48" s="39"/>
      <c r="J48" s="39"/>
      <c r="K48" s="39"/>
      <c r="L48" s="26"/>
      <c r="M48" s="16"/>
      <c r="N48" s="27"/>
    </row>
    <row r="49" spans="2:14" ht="13.5" customHeight="1">
      <c r="B49" s="15"/>
      <c r="C49" s="78" t="s">
        <v>64</v>
      </c>
      <c r="D49" s="79"/>
      <c r="E49" s="79"/>
      <c r="F49" s="79"/>
      <c r="G49" s="79"/>
      <c r="H49" s="79"/>
      <c r="I49" s="79"/>
      <c r="J49" s="79"/>
      <c r="K49" s="79"/>
      <c r="L49" s="26"/>
      <c r="M49" s="16"/>
      <c r="N49" s="27"/>
    </row>
    <row r="50" spans="3:11" ht="13.5" customHeight="1">
      <c r="C50" s="80"/>
      <c r="D50" s="81"/>
      <c r="E50" s="81"/>
      <c r="F50" s="81"/>
      <c r="G50" s="81"/>
      <c r="H50" s="82"/>
      <c r="I50" s="83"/>
      <c r="J50" s="82"/>
      <c r="K50" s="84"/>
    </row>
    <row r="51" spans="2:11" ht="13.5" customHeight="1">
      <c r="B51" s="15"/>
      <c r="C51" s="85"/>
      <c r="D51" s="86"/>
      <c r="E51" s="86"/>
      <c r="F51" s="86"/>
      <c r="G51" s="86"/>
      <c r="H51" s="86"/>
      <c r="I51" s="86"/>
      <c r="J51" s="86"/>
      <c r="K51" s="87"/>
    </row>
    <row r="52" spans="2:14" ht="13.5" customHeight="1">
      <c r="B52" s="15"/>
      <c r="C52" s="88"/>
      <c r="D52" s="74"/>
      <c r="E52" s="88"/>
      <c r="F52" s="88"/>
      <c r="G52" s="17"/>
      <c r="H52" s="17"/>
      <c r="I52" s="17"/>
      <c r="J52" s="17"/>
      <c r="K52" s="89"/>
      <c r="L52" s="26"/>
      <c r="M52" s="16"/>
      <c r="N52" s="27"/>
    </row>
    <row r="53" spans="2:14" ht="13.5" customHeight="1">
      <c r="B53" s="15"/>
      <c r="C53" s="88" t="s">
        <v>65</v>
      </c>
      <c r="D53" s="74"/>
      <c r="E53" s="88"/>
      <c r="F53" s="88"/>
      <c r="G53" s="17"/>
      <c r="H53" s="17"/>
      <c r="I53" s="17"/>
      <c r="J53" s="17"/>
      <c r="K53" s="89"/>
      <c r="L53" s="26"/>
      <c r="M53" s="16"/>
      <c r="N53" s="27"/>
    </row>
    <row r="54" spans="2:14" ht="6.75" customHeight="1">
      <c r="B54" s="15"/>
      <c r="C54" s="88"/>
      <c r="D54" s="74"/>
      <c r="E54" s="88"/>
      <c r="F54" s="88"/>
      <c r="G54" s="17"/>
      <c r="H54" s="17"/>
      <c r="I54" s="17"/>
      <c r="J54" s="17"/>
      <c r="K54" s="89"/>
      <c r="L54" s="26"/>
      <c r="M54" s="16"/>
      <c r="N54" s="27"/>
    </row>
    <row r="55" spans="2:14" ht="21" customHeight="1">
      <c r="B55" s="15"/>
      <c r="C55" s="90" t="s">
        <v>66</v>
      </c>
      <c r="D55" s="74"/>
      <c r="E55" s="88"/>
      <c r="F55" s="90"/>
      <c r="G55" s="17"/>
      <c r="H55" s="17"/>
      <c r="I55" s="17"/>
      <c r="J55" s="17"/>
      <c r="K55" s="89"/>
      <c r="L55" s="26"/>
      <c r="M55" s="16"/>
      <c r="N55" s="27"/>
    </row>
    <row r="56" spans="2:14" ht="11.25" customHeight="1">
      <c r="B56" s="15"/>
      <c r="C56" s="88"/>
      <c r="D56" s="74"/>
      <c r="E56" s="88"/>
      <c r="F56" s="90"/>
      <c r="G56" s="17"/>
      <c r="H56" s="17"/>
      <c r="I56" s="17"/>
      <c r="J56" s="17"/>
      <c r="K56" s="89"/>
      <c r="L56" s="26"/>
      <c r="M56" s="16"/>
      <c r="N56" s="27"/>
    </row>
    <row r="57" spans="2:14" ht="19.5" customHeight="1">
      <c r="B57" s="15"/>
      <c r="C57" s="16" t="s">
        <v>67</v>
      </c>
      <c r="D57" s="17"/>
      <c r="E57" s="17"/>
      <c r="F57" s="17"/>
      <c r="G57" s="17"/>
      <c r="H57" s="16" t="s">
        <v>68</v>
      </c>
      <c r="I57" s="17"/>
      <c r="J57" s="17"/>
      <c r="K57" s="17"/>
      <c r="L57" s="26"/>
      <c r="M57" s="16"/>
      <c r="N57" s="27"/>
    </row>
    <row r="58" spans="3:10" ht="22.5" customHeight="1">
      <c r="C58" s="91" t="s">
        <v>69</v>
      </c>
      <c r="D58" s="91"/>
      <c r="E58" s="91" t="s">
        <v>70</v>
      </c>
      <c r="F58" s="91" t="s">
        <v>13</v>
      </c>
      <c r="H58" s="91" t="s">
        <v>71</v>
      </c>
      <c r="I58" s="91"/>
      <c r="J58" s="91" t="s">
        <v>72</v>
      </c>
    </row>
    <row r="59" spans="3:10" ht="15" customHeight="1">
      <c r="C59" s="92" t="s">
        <v>73</v>
      </c>
      <c r="D59" s="92"/>
      <c r="E59" s="93" t="s">
        <v>74</v>
      </c>
      <c r="F59" s="94">
        <v>2</v>
      </c>
      <c r="H59" s="92" t="s">
        <v>75</v>
      </c>
      <c r="I59" s="92"/>
      <c r="J59" s="94">
        <v>1.2</v>
      </c>
    </row>
    <row r="60" spans="3:10" ht="15" customHeight="1">
      <c r="C60" s="95" t="s">
        <v>76</v>
      </c>
      <c r="D60" s="95"/>
      <c r="E60" s="96" t="s">
        <v>77</v>
      </c>
      <c r="F60" s="97">
        <v>1.25</v>
      </c>
      <c r="H60" s="95" t="s">
        <v>78</v>
      </c>
      <c r="I60" s="95"/>
      <c r="J60" s="97">
        <v>1.1</v>
      </c>
    </row>
    <row r="61" spans="3:10" ht="15" customHeight="1">
      <c r="C61" s="95" t="s">
        <v>79</v>
      </c>
      <c r="D61" s="95"/>
      <c r="E61" s="96" t="s">
        <v>80</v>
      </c>
      <c r="F61" s="97">
        <v>1.05</v>
      </c>
      <c r="H61" s="95" t="s">
        <v>81</v>
      </c>
      <c r="I61" s="95"/>
      <c r="J61" s="97">
        <v>1.05</v>
      </c>
    </row>
    <row r="62" spans="3:10" ht="15" customHeight="1">
      <c r="C62" s="95" t="s">
        <v>82</v>
      </c>
      <c r="D62" s="95"/>
      <c r="E62" s="96" t="s">
        <v>83</v>
      </c>
      <c r="F62" s="97">
        <v>0.8</v>
      </c>
      <c r="H62" s="95" t="s">
        <v>84</v>
      </c>
      <c r="I62" s="95"/>
      <c r="J62" s="97">
        <v>0.95</v>
      </c>
    </row>
    <row r="63" spans="3:10" ht="15" customHeight="1">
      <c r="C63" s="95" t="s">
        <v>85</v>
      </c>
      <c r="D63" s="95"/>
      <c r="E63" s="96" t="s">
        <v>86</v>
      </c>
      <c r="F63" s="97">
        <v>0.5</v>
      </c>
      <c r="H63" s="98" t="s">
        <v>87</v>
      </c>
      <c r="I63" s="98"/>
      <c r="J63" s="99">
        <v>0.9</v>
      </c>
    </row>
    <row r="64" spans="3:10" ht="15" customHeight="1">
      <c r="C64" s="95" t="s">
        <v>88</v>
      </c>
      <c r="D64" s="95"/>
      <c r="E64" s="96" t="s">
        <v>89</v>
      </c>
      <c r="F64" s="97">
        <v>0.7</v>
      </c>
      <c r="H64" s="100" t="s">
        <v>90</v>
      </c>
      <c r="I64" s="100"/>
      <c r="J64" s="101">
        <v>0.8</v>
      </c>
    </row>
    <row r="65" spans="3:6" s="1" customFormat="1" ht="15" customHeight="1">
      <c r="C65" s="95" t="s">
        <v>91</v>
      </c>
      <c r="D65" s="95"/>
      <c r="E65" s="96" t="s">
        <v>92</v>
      </c>
      <c r="F65" s="97">
        <v>1.4</v>
      </c>
    </row>
    <row r="66" spans="3:9" ht="15" customHeight="1">
      <c r="C66" s="100" t="s">
        <v>93</v>
      </c>
      <c r="D66" s="100"/>
      <c r="E66" s="102" t="s">
        <v>94</v>
      </c>
      <c r="F66" s="101">
        <v>0.8</v>
      </c>
      <c r="I66" s="103" t="s">
        <v>95</v>
      </c>
    </row>
    <row r="67" s="1" customFormat="1" ht="11.25"/>
    <row r="68" s="1" customFormat="1" ht="11.25"/>
    <row r="69" spans="2:14" s="1" customFormat="1" ht="19.5" customHeight="1">
      <c r="B69" s="15"/>
      <c r="C69" s="16" t="s">
        <v>96</v>
      </c>
      <c r="D69" s="104" t="s">
        <v>97</v>
      </c>
      <c r="E69" s="17"/>
      <c r="F69" s="17"/>
      <c r="G69" s="17"/>
      <c r="L69" s="26"/>
      <c r="M69" s="16"/>
      <c r="N69" s="27"/>
    </row>
    <row r="70" spans="3:8" s="1" customFormat="1" ht="22.5" customHeight="1">
      <c r="C70" s="91" t="s">
        <v>98</v>
      </c>
      <c r="D70" s="91"/>
      <c r="E70" s="91"/>
      <c r="F70" s="91" t="s">
        <v>99</v>
      </c>
      <c r="G70" s="91"/>
      <c r="H70" s="91"/>
    </row>
    <row r="71" spans="3:8" s="1" customFormat="1" ht="22.5" customHeight="1">
      <c r="C71" s="91" t="s">
        <v>100</v>
      </c>
      <c r="D71" s="91"/>
      <c r="E71" s="91" t="s">
        <v>13</v>
      </c>
      <c r="F71" s="91" t="s">
        <v>100</v>
      </c>
      <c r="G71" s="91"/>
      <c r="H71" s="91" t="s">
        <v>13</v>
      </c>
    </row>
    <row r="72" spans="3:8" s="1" customFormat="1" ht="15" customHeight="1">
      <c r="C72" s="95" t="s">
        <v>101</v>
      </c>
      <c r="D72" s="95"/>
      <c r="E72" s="105">
        <v>0.85</v>
      </c>
      <c r="F72" s="106" t="s">
        <v>101</v>
      </c>
      <c r="G72" s="106"/>
      <c r="H72" s="107">
        <v>0.85</v>
      </c>
    </row>
    <row r="73" spans="3:8" s="1" customFormat="1" ht="15" customHeight="1">
      <c r="C73" s="95" t="s">
        <v>102</v>
      </c>
      <c r="D73" s="95"/>
      <c r="E73" s="105" t="s">
        <v>103</v>
      </c>
      <c r="F73" s="108" t="s">
        <v>104</v>
      </c>
      <c r="G73" s="108"/>
      <c r="H73" s="109" t="s">
        <v>103</v>
      </c>
    </row>
    <row r="74" spans="3:8" s="1" customFormat="1" ht="15" customHeight="1">
      <c r="C74" s="95" t="s">
        <v>105</v>
      </c>
      <c r="D74" s="95"/>
      <c r="E74" s="105" t="s">
        <v>106</v>
      </c>
      <c r="F74" s="108" t="s">
        <v>107</v>
      </c>
      <c r="G74" s="108"/>
      <c r="H74" s="109" t="s">
        <v>108</v>
      </c>
    </row>
    <row r="75" spans="3:8" s="1" customFormat="1" ht="15" customHeight="1">
      <c r="C75" s="95" t="s">
        <v>109</v>
      </c>
      <c r="D75" s="95"/>
      <c r="E75" s="105">
        <v>1.2</v>
      </c>
      <c r="F75" s="108" t="s">
        <v>107</v>
      </c>
      <c r="G75" s="108"/>
      <c r="H75" s="109" t="s">
        <v>108</v>
      </c>
    </row>
    <row r="76" spans="3:8" s="1" customFormat="1" ht="15" customHeight="1">
      <c r="C76" s="100" t="s">
        <v>110</v>
      </c>
      <c r="D76" s="100"/>
      <c r="E76" s="110" t="s">
        <v>111</v>
      </c>
      <c r="F76" s="100" t="s">
        <v>110</v>
      </c>
      <c r="G76" s="100"/>
      <c r="H76" s="111" t="s">
        <v>112</v>
      </c>
    </row>
    <row r="77" ht="4.5" customHeight="1"/>
    <row r="78" ht="11.25">
      <c r="C78" s="104" t="s">
        <v>113</v>
      </c>
    </row>
    <row r="79" ht="21" customHeight="1"/>
    <row r="80" spans="3:11" ht="17.25" customHeight="1">
      <c r="C80" s="16" t="s">
        <v>114</v>
      </c>
      <c r="D80" s="104" t="s">
        <v>115</v>
      </c>
      <c r="E80" s="17"/>
      <c r="F80" s="17"/>
      <c r="H80" s="16" t="s">
        <v>116</v>
      </c>
      <c r="I80" s="17"/>
      <c r="J80" s="17"/>
      <c r="K80" s="89"/>
    </row>
    <row r="81" spans="3:16" ht="21" customHeight="1">
      <c r="C81" s="91" t="s">
        <v>117</v>
      </c>
      <c r="D81" s="91" t="s">
        <v>13</v>
      </c>
      <c r="E81" s="91" t="s">
        <v>117</v>
      </c>
      <c r="F81" s="91" t="s">
        <v>13</v>
      </c>
      <c r="H81" s="91" t="s">
        <v>118</v>
      </c>
      <c r="I81" s="91"/>
      <c r="J81" s="91" t="s">
        <v>72</v>
      </c>
      <c r="N81"/>
      <c r="O81"/>
      <c r="P81"/>
    </row>
    <row r="82" spans="3:16" ht="13.5" customHeight="1">
      <c r="C82" s="112" t="s">
        <v>119</v>
      </c>
      <c r="D82" s="113">
        <v>1</v>
      </c>
      <c r="E82" s="93">
        <v>31</v>
      </c>
      <c r="F82" s="114">
        <f>D107-0.005</f>
        <v>0.7949999999999998</v>
      </c>
      <c r="H82" s="92" t="s">
        <v>120</v>
      </c>
      <c r="I82" s="92"/>
      <c r="J82" s="94">
        <v>0.8</v>
      </c>
      <c r="N82"/>
      <c r="O82"/>
      <c r="P82"/>
    </row>
    <row r="83" spans="3:16" ht="13.5" customHeight="1">
      <c r="C83" s="115">
        <v>6</v>
      </c>
      <c r="D83" s="116">
        <v>0.99</v>
      </c>
      <c r="E83" s="117">
        <v>32</v>
      </c>
      <c r="F83" s="118">
        <f aca="true" t="shared" si="1" ref="F83:F101">F82-0.005</f>
        <v>0.7899999999999998</v>
      </c>
      <c r="H83" s="95" t="s">
        <v>121</v>
      </c>
      <c r="I83" s="95"/>
      <c r="J83" s="97">
        <v>0.9</v>
      </c>
      <c r="N83"/>
      <c r="O83"/>
      <c r="P83"/>
    </row>
    <row r="84" spans="3:16" ht="13.5" customHeight="1">
      <c r="C84" s="115">
        <v>7</v>
      </c>
      <c r="D84" s="116">
        <v>0.98</v>
      </c>
      <c r="E84" s="117">
        <v>33</v>
      </c>
      <c r="F84" s="118">
        <f t="shared" si="1"/>
        <v>0.7849999999999998</v>
      </c>
      <c r="H84" s="95" t="s">
        <v>122</v>
      </c>
      <c r="I84" s="95"/>
      <c r="J84" s="97">
        <v>1</v>
      </c>
      <c r="N84"/>
      <c r="O84"/>
      <c r="P84"/>
    </row>
    <row r="85" spans="3:16" ht="13.5" customHeight="1">
      <c r="C85" s="115">
        <v>8</v>
      </c>
      <c r="D85" s="116">
        <f aca="true" t="shared" si="2" ref="D85:D97">D84-0.01</f>
        <v>0.97</v>
      </c>
      <c r="E85" s="117">
        <v>34</v>
      </c>
      <c r="F85" s="118">
        <f t="shared" si="1"/>
        <v>0.7799999999999998</v>
      </c>
      <c r="H85" s="100" t="s">
        <v>123</v>
      </c>
      <c r="I85" s="100"/>
      <c r="J85" s="101">
        <v>1.2</v>
      </c>
      <c r="N85"/>
      <c r="O85"/>
      <c r="P85"/>
    </row>
    <row r="86" spans="3:16" ht="13.5" customHeight="1">
      <c r="C86" s="115">
        <v>9</v>
      </c>
      <c r="D86" s="116">
        <f t="shared" si="2"/>
        <v>0.96</v>
      </c>
      <c r="E86" s="117">
        <v>35</v>
      </c>
      <c r="F86" s="118">
        <f t="shared" si="1"/>
        <v>0.7749999999999998</v>
      </c>
      <c r="N86"/>
      <c r="O86"/>
      <c r="P86"/>
    </row>
    <row r="87" spans="3:8" ht="13.5" customHeight="1">
      <c r="C87" s="115">
        <v>10</v>
      </c>
      <c r="D87" s="116">
        <f t="shared" si="2"/>
        <v>0.95</v>
      </c>
      <c r="E87" s="117">
        <v>36</v>
      </c>
      <c r="F87" s="118">
        <f t="shared" si="1"/>
        <v>0.7699999999999998</v>
      </c>
      <c r="H87" s="104" t="s">
        <v>124</v>
      </c>
    </row>
    <row r="88" spans="3:8" ht="13.5" customHeight="1">
      <c r="C88" s="115">
        <v>11</v>
      </c>
      <c r="D88" s="116">
        <f t="shared" si="2"/>
        <v>0.94</v>
      </c>
      <c r="E88" s="117">
        <v>37</v>
      </c>
      <c r="F88" s="118">
        <f t="shared" si="1"/>
        <v>0.7649999999999998</v>
      </c>
      <c r="H88" s="104" t="s">
        <v>125</v>
      </c>
    </row>
    <row r="89" spans="3:8" ht="13.5" customHeight="1">
      <c r="C89" s="115">
        <v>12</v>
      </c>
      <c r="D89" s="116">
        <f t="shared" si="2"/>
        <v>0.9299999999999999</v>
      </c>
      <c r="E89" s="117">
        <v>38</v>
      </c>
      <c r="F89" s="118">
        <f t="shared" si="1"/>
        <v>0.7599999999999998</v>
      </c>
      <c r="H89" s="119" t="s">
        <v>126</v>
      </c>
    </row>
    <row r="90" spans="3:8" ht="13.5" customHeight="1">
      <c r="C90" s="115">
        <v>13</v>
      </c>
      <c r="D90" s="116">
        <f t="shared" si="2"/>
        <v>0.9199999999999999</v>
      </c>
      <c r="E90" s="117">
        <v>39</v>
      </c>
      <c r="F90" s="118">
        <f t="shared" si="1"/>
        <v>0.7549999999999998</v>
      </c>
      <c r="H90" s="104" t="s">
        <v>127</v>
      </c>
    </row>
    <row r="91" spans="3:6" ht="13.5" customHeight="1">
      <c r="C91" s="115">
        <v>14</v>
      </c>
      <c r="D91" s="116">
        <f t="shared" si="2"/>
        <v>0.9099999999999999</v>
      </c>
      <c r="E91" s="117">
        <v>40</v>
      </c>
      <c r="F91" s="118">
        <f t="shared" si="1"/>
        <v>0.7499999999999998</v>
      </c>
    </row>
    <row r="92" spans="3:6" ht="13.5" customHeight="1">
      <c r="C92" s="115">
        <v>15</v>
      </c>
      <c r="D92" s="116">
        <f t="shared" si="2"/>
        <v>0.8999999999999999</v>
      </c>
      <c r="E92" s="117">
        <v>41</v>
      </c>
      <c r="F92" s="118">
        <f t="shared" si="1"/>
        <v>0.7449999999999998</v>
      </c>
    </row>
    <row r="93" spans="3:10" ht="13.5" customHeight="1">
      <c r="C93" s="115">
        <v>16</v>
      </c>
      <c r="D93" s="116">
        <f t="shared" si="2"/>
        <v>0.8899999999999999</v>
      </c>
      <c r="E93" s="117">
        <v>42</v>
      </c>
      <c r="F93" s="118">
        <f t="shared" si="1"/>
        <v>0.7399999999999998</v>
      </c>
      <c r="H93" s="16" t="s">
        <v>128</v>
      </c>
      <c r="I93" s="17"/>
      <c r="J93" s="17"/>
    </row>
    <row r="94" spans="3:10" ht="13.5" customHeight="1">
      <c r="C94" s="115">
        <v>17</v>
      </c>
      <c r="D94" s="116">
        <f t="shared" si="2"/>
        <v>0.8799999999999999</v>
      </c>
      <c r="E94" s="117">
        <v>43</v>
      </c>
      <c r="F94" s="118">
        <f t="shared" si="1"/>
        <v>0.7349999999999998</v>
      </c>
      <c r="H94" s="91" t="s">
        <v>129</v>
      </c>
      <c r="I94" s="91"/>
      <c r="J94" s="91" t="s">
        <v>72</v>
      </c>
    </row>
    <row r="95" spans="3:10" ht="13.5" customHeight="1">
      <c r="C95" s="115">
        <v>18</v>
      </c>
      <c r="D95" s="116">
        <f t="shared" si="2"/>
        <v>0.8699999999999999</v>
      </c>
      <c r="E95" s="117">
        <v>44</v>
      </c>
      <c r="F95" s="118">
        <f t="shared" si="1"/>
        <v>0.7299999999999998</v>
      </c>
      <c r="H95" s="92" t="s">
        <v>130</v>
      </c>
      <c r="I95" s="92"/>
      <c r="J95" s="94">
        <v>1</v>
      </c>
    </row>
    <row r="96" spans="3:10" ht="13.5" customHeight="1">
      <c r="C96" s="115">
        <v>19</v>
      </c>
      <c r="D96" s="116">
        <f t="shared" si="2"/>
        <v>0.8599999999999999</v>
      </c>
      <c r="E96" s="117">
        <v>45</v>
      </c>
      <c r="F96" s="118">
        <f t="shared" si="1"/>
        <v>0.7249999999999998</v>
      </c>
      <c r="H96" s="95" t="s">
        <v>131</v>
      </c>
      <c r="I96" s="95"/>
      <c r="J96" s="97">
        <v>0.8</v>
      </c>
    </row>
    <row r="97" spans="3:10" ht="13.5" customHeight="1">
      <c r="C97" s="115">
        <v>20</v>
      </c>
      <c r="D97" s="116">
        <f t="shared" si="2"/>
        <v>0.8499999999999999</v>
      </c>
      <c r="E97" s="117">
        <v>46</v>
      </c>
      <c r="F97" s="118">
        <f t="shared" si="1"/>
        <v>0.7199999999999998</v>
      </c>
      <c r="H97" s="100" t="s">
        <v>132</v>
      </c>
      <c r="I97" s="100"/>
      <c r="J97" s="101">
        <v>0.6</v>
      </c>
    </row>
    <row r="98" spans="3:6" s="1" customFormat="1" ht="13.5" customHeight="1">
      <c r="C98" s="115">
        <v>21</v>
      </c>
      <c r="D98" s="116">
        <f aca="true" t="shared" si="3" ref="D98:D107">D97-0.005</f>
        <v>0.8449999999999999</v>
      </c>
      <c r="E98" s="117">
        <v>47</v>
      </c>
      <c r="F98" s="118">
        <f t="shared" si="1"/>
        <v>0.7149999999999997</v>
      </c>
    </row>
    <row r="99" spans="3:6" s="1" customFormat="1" ht="13.5" customHeight="1">
      <c r="C99" s="115">
        <v>22</v>
      </c>
      <c r="D99" s="116">
        <f t="shared" si="3"/>
        <v>0.8399999999999999</v>
      </c>
      <c r="E99" s="117">
        <v>48</v>
      </c>
      <c r="F99" s="118">
        <f t="shared" si="1"/>
        <v>0.7099999999999997</v>
      </c>
    </row>
    <row r="100" spans="3:6" s="1" customFormat="1" ht="13.5" customHeight="1">
      <c r="C100" s="115">
        <v>23</v>
      </c>
      <c r="D100" s="116">
        <f t="shared" si="3"/>
        <v>0.8349999999999999</v>
      </c>
      <c r="E100" s="117">
        <v>49</v>
      </c>
      <c r="F100" s="118">
        <f t="shared" si="1"/>
        <v>0.7049999999999997</v>
      </c>
    </row>
    <row r="101" spans="3:6" s="1" customFormat="1" ht="13.5" customHeight="1">
      <c r="C101" s="120">
        <v>24</v>
      </c>
      <c r="D101" s="116">
        <f t="shared" si="3"/>
        <v>0.8299999999999998</v>
      </c>
      <c r="E101" s="96">
        <v>50</v>
      </c>
      <c r="F101" s="118">
        <f t="shared" si="1"/>
        <v>0.6999999999999997</v>
      </c>
    </row>
    <row r="102" spans="3:6" s="1" customFormat="1" ht="13.5" customHeight="1">
      <c r="C102" s="120">
        <v>25</v>
      </c>
      <c r="D102" s="116">
        <f t="shared" si="3"/>
        <v>0.8249999999999998</v>
      </c>
      <c r="E102" s="96" t="s">
        <v>133</v>
      </c>
      <c r="F102" s="118">
        <f>F101</f>
        <v>0.6999999999999997</v>
      </c>
    </row>
    <row r="103" spans="3:6" s="1" customFormat="1" ht="13.5" customHeight="1">
      <c r="C103" s="120">
        <v>26</v>
      </c>
      <c r="D103" s="116">
        <f t="shared" si="3"/>
        <v>0.8199999999999998</v>
      </c>
      <c r="E103" s="96"/>
      <c r="F103" s="97"/>
    </row>
    <row r="104" spans="3:6" s="1" customFormat="1" ht="13.5" customHeight="1">
      <c r="C104" s="120">
        <v>27</v>
      </c>
      <c r="D104" s="116">
        <f t="shared" si="3"/>
        <v>0.8149999999999998</v>
      </c>
      <c r="E104" s="96"/>
      <c r="F104" s="97"/>
    </row>
    <row r="105" spans="3:6" s="1" customFormat="1" ht="13.5" customHeight="1">
      <c r="C105" s="120">
        <v>28</v>
      </c>
      <c r="D105" s="116">
        <f t="shared" si="3"/>
        <v>0.8099999999999998</v>
      </c>
      <c r="E105" s="96"/>
      <c r="F105" s="97"/>
    </row>
    <row r="106" spans="3:6" s="1" customFormat="1" ht="13.5" customHeight="1">
      <c r="C106" s="120">
        <v>29</v>
      </c>
      <c r="D106" s="116">
        <f t="shared" si="3"/>
        <v>0.8049999999999998</v>
      </c>
      <c r="E106" s="96"/>
      <c r="F106" s="97"/>
    </row>
    <row r="107" spans="3:6" s="1" customFormat="1" ht="13.5" customHeight="1">
      <c r="C107" s="121">
        <v>30</v>
      </c>
      <c r="D107" s="122">
        <f t="shared" si="3"/>
        <v>0.7999999999999998</v>
      </c>
      <c r="E107" s="102"/>
      <c r="F107" s="101"/>
    </row>
    <row r="108" s="1" customFormat="1" ht="11.25"/>
    <row r="109" s="1" customFormat="1" ht="11.25"/>
    <row r="110" spans="3:10" ht="15.75">
      <c r="C110" s="123" t="s">
        <v>134</v>
      </c>
      <c r="G110" s="123"/>
      <c r="J110" s="124" t="s">
        <v>135</v>
      </c>
    </row>
    <row r="112" spans="3:11" ht="49.5" customHeight="1">
      <c r="C112" s="125" t="s">
        <v>136</v>
      </c>
      <c r="D112" s="125"/>
      <c r="E112" s="125"/>
      <c r="F112" s="125"/>
      <c r="G112" s="125"/>
      <c r="H112" s="125"/>
      <c r="I112" s="125"/>
      <c r="J112" s="125"/>
      <c r="K112" s="125"/>
    </row>
    <row r="113" spans="3:11" ht="21" customHeight="1">
      <c r="C113" s="126" t="s">
        <v>137</v>
      </c>
      <c r="D113" s="126"/>
      <c r="E113" s="126"/>
      <c r="F113" s="126"/>
      <c r="G113" s="126"/>
      <c r="H113" s="126"/>
      <c r="I113" s="126"/>
      <c r="J113" s="126"/>
      <c r="K113" s="126"/>
    </row>
    <row r="114" ht="11.25">
      <c r="C114" s="127" t="s">
        <v>138</v>
      </c>
    </row>
    <row r="116" spans="3:11" ht="12" customHeight="1">
      <c r="C116" s="128" t="s">
        <v>139</v>
      </c>
      <c r="D116" s="129" t="s">
        <v>140</v>
      </c>
      <c r="E116" s="130"/>
      <c r="F116" s="130"/>
      <c r="G116" s="130"/>
      <c r="H116" s="130"/>
      <c r="I116" s="130"/>
      <c r="J116" s="130"/>
      <c r="K116" s="130"/>
    </row>
    <row r="117" spans="4:11" ht="10.5" customHeight="1">
      <c r="D117" s="126" t="s">
        <v>141</v>
      </c>
      <c r="E117" s="126"/>
      <c r="F117" s="126"/>
      <c r="G117" s="126"/>
      <c r="H117" s="126"/>
      <c r="I117" s="126"/>
      <c r="J117" s="126"/>
      <c r="K117" s="126"/>
    </row>
    <row r="118" spans="3:11" ht="10.5" customHeight="1">
      <c r="C118" s="128"/>
      <c r="D118" s="126" t="s">
        <v>142</v>
      </c>
      <c r="E118" s="126"/>
      <c r="F118" s="126"/>
      <c r="G118" s="126"/>
      <c r="H118" s="126"/>
      <c r="I118" s="126"/>
      <c r="J118" s="126"/>
      <c r="K118" s="126"/>
    </row>
    <row r="119" spans="4:11" ht="7.5" customHeight="1">
      <c r="D119" s="130"/>
      <c r="E119" s="131"/>
      <c r="F119" s="131"/>
      <c r="G119" s="131"/>
      <c r="H119" s="131"/>
      <c r="I119" s="131"/>
      <c r="J119" s="131"/>
      <c r="K119" s="131"/>
    </row>
    <row r="120" spans="3:11" ht="10.5" customHeight="1">
      <c r="C120" s="128" t="s">
        <v>143</v>
      </c>
      <c r="D120" s="130" t="s">
        <v>144</v>
      </c>
      <c r="E120" s="131"/>
      <c r="F120" s="131"/>
      <c r="G120" s="131"/>
      <c r="H120" s="131"/>
      <c r="I120" s="131"/>
      <c r="J120" s="131"/>
      <c r="K120" s="131"/>
    </row>
    <row r="121" spans="4:11" ht="10.5" customHeight="1">
      <c r="D121" s="130" t="s">
        <v>145</v>
      </c>
      <c r="E121" s="131"/>
      <c r="F121" s="131"/>
      <c r="G121" s="131"/>
      <c r="H121" s="131"/>
      <c r="I121" s="131"/>
      <c r="J121" s="131"/>
      <c r="K121" s="131"/>
    </row>
    <row r="122" spans="4:11" ht="7.5" customHeight="1">
      <c r="D122" s="131"/>
      <c r="E122" s="131"/>
      <c r="F122" s="131"/>
      <c r="G122" s="131"/>
      <c r="H122" s="131"/>
      <c r="I122" s="131"/>
      <c r="J122" s="131"/>
      <c r="K122" s="131"/>
    </row>
    <row r="123" spans="3:11" ht="10.5" customHeight="1">
      <c r="C123" s="128" t="s">
        <v>146</v>
      </c>
      <c r="D123" s="130" t="s">
        <v>147</v>
      </c>
      <c r="E123" s="131"/>
      <c r="F123" s="131"/>
      <c r="G123" s="131"/>
      <c r="H123" s="131"/>
      <c r="I123" s="131"/>
      <c r="J123" s="131"/>
      <c r="K123" s="131"/>
    </row>
    <row r="124" spans="4:11" ht="10.5" customHeight="1">
      <c r="D124" s="130" t="s">
        <v>148</v>
      </c>
      <c r="E124" s="131"/>
      <c r="F124" s="131"/>
      <c r="G124" s="131"/>
      <c r="H124" s="131"/>
      <c r="I124" s="131"/>
      <c r="J124" s="131"/>
      <c r="K124" s="131"/>
    </row>
    <row r="125" spans="4:11" ht="10.5" customHeight="1">
      <c r="D125" s="130" t="s">
        <v>149</v>
      </c>
      <c r="E125" s="131"/>
      <c r="F125" s="131"/>
      <c r="G125" s="131"/>
      <c r="H125" s="131"/>
      <c r="I125" s="131"/>
      <c r="J125" s="131"/>
      <c r="K125" s="131"/>
    </row>
    <row r="126" spans="4:11" ht="10.5" customHeight="1">
      <c r="D126" s="129" t="s">
        <v>150</v>
      </c>
      <c r="E126" s="131"/>
      <c r="F126" s="131"/>
      <c r="G126" s="131"/>
      <c r="H126" s="131"/>
      <c r="I126" s="131"/>
      <c r="J126" s="131"/>
      <c r="K126" s="131"/>
    </row>
    <row r="127" spans="4:11" ht="7.5" customHeight="1">
      <c r="D127" s="130"/>
      <c r="E127" s="131"/>
      <c r="F127" s="131"/>
      <c r="G127" s="131"/>
      <c r="H127" s="131"/>
      <c r="I127" s="131"/>
      <c r="J127" s="131"/>
      <c r="K127" s="131"/>
    </row>
    <row r="128" spans="3:11" ht="10.5" customHeight="1">
      <c r="C128" s="132" t="s">
        <v>151</v>
      </c>
      <c r="D128" s="130" t="s">
        <v>152</v>
      </c>
      <c r="E128" s="133"/>
      <c r="F128" s="133"/>
      <c r="G128" s="133"/>
      <c r="H128" s="133"/>
      <c r="I128" s="133"/>
      <c r="J128" s="133"/>
      <c r="K128" s="133"/>
    </row>
    <row r="129" spans="3:11" ht="10.5" customHeight="1">
      <c r="C129" s="132"/>
      <c r="D129" s="130" t="s">
        <v>153</v>
      </c>
      <c r="E129" s="133"/>
      <c r="F129" s="133"/>
      <c r="G129" s="133"/>
      <c r="H129" s="133"/>
      <c r="I129" s="133"/>
      <c r="J129" s="133"/>
      <c r="K129" s="133"/>
    </row>
    <row r="130" spans="3:11" ht="10.5" customHeight="1">
      <c r="C130" s="132"/>
      <c r="D130" s="130" t="s">
        <v>154</v>
      </c>
      <c r="E130" s="133"/>
      <c r="F130" s="133"/>
      <c r="G130" s="133"/>
      <c r="H130" s="133"/>
      <c r="I130" s="133"/>
      <c r="J130" s="133"/>
      <c r="K130" s="133"/>
    </row>
    <row r="131" spans="3:11" ht="10.5" customHeight="1">
      <c r="C131" s="132"/>
      <c r="D131" s="130" t="s">
        <v>155</v>
      </c>
      <c r="E131" s="133"/>
      <c r="F131" s="133"/>
      <c r="G131" s="133"/>
      <c r="H131" s="133"/>
      <c r="I131" s="133"/>
      <c r="J131" s="133"/>
      <c r="K131" s="133"/>
    </row>
    <row r="132" spans="3:11" ht="10.5" customHeight="1">
      <c r="C132" s="132"/>
      <c r="D132" s="130" t="s">
        <v>156</v>
      </c>
      <c r="E132" s="133"/>
      <c r="F132" s="133"/>
      <c r="G132" s="133"/>
      <c r="H132" s="133"/>
      <c r="I132" s="133"/>
      <c r="J132" s="133"/>
      <c r="K132" s="133"/>
    </row>
    <row r="133" spans="3:11" ht="10.5" customHeight="1">
      <c r="C133" s="132"/>
      <c r="D133" s="130" t="s">
        <v>157</v>
      </c>
      <c r="E133" s="134"/>
      <c r="F133" s="134"/>
      <c r="G133" s="134"/>
      <c r="H133" s="134"/>
      <c r="I133" s="134"/>
      <c r="J133" s="134"/>
      <c r="K133" s="134"/>
    </row>
    <row r="134" spans="3:11" ht="10.5" customHeight="1">
      <c r="C134" s="132"/>
      <c r="D134" s="130" t="s">
        <v>158</v>
      </c>
      <c r="E134" s="134"/>
      <c r="F134" s="134"/>
      <c r="G134" s="134"/>
      <c r="H134" s="134"/>
      <c r="I134" s="134"/>
      <c r="J134" s="134"/>
      <c r="K134" s="134"/>
    </row>
    <row r="135" ht="9.75" customHeight="1"/>
    <row r="136" spans="3:4" ht="11.25">
      <c r="C136" s="128" t="s">
        <v>159</v>
      </c>
      <c r="D136" s="129" t="s">
        <v>160</v>
      </c>
    </row>
    <row r="137" ht="10.5" customHeight="1">
      <c r="D137" s="130" t="s">
        <v>161</v>
      </c>
    </row>
    <row r="138" ht="10.5" customHeight="1">
      <c r="D138" s="130" t="s">
        <v>162</v>
      </c>
    </row>
    <row r="139" ht="10.5" customHeight="1">
      <c r="D139" s="130"/>
    </row>
    <row r="140" ht="10.5" customHeight="1" hidden="1">
      <c r="D140" s="130"/>
    </row>
    <row r="141" ht="10.5" customHeight="1" hidden="1">
      <c r="D141" s="130"/>
    </row>
    <row r="142" spans="3:11" s="135" customFormat="1" ht="9.75" customHeight="1" hidden="1">
      <c r="C142" s="1"/>
      <c r="D142" s="130"/>
      <c r="E142" s="136"/>
      <c r="F142" s="136"/>
      <c r="G142" s="136"/>
      <c r="H142" s="136"/>
      <c r="I142" s="136"/>
      <c r="J142" s="136"/>
      <c r="K142" s="136"/>
    </row>
    <row r="143" spans="3:11" s="135" customFormat="1" ht="12">
      <c r="C143" s="128" t="s">
        <v>163</v>
      </c>
      <c r="D143" s="129" t="s">
        <v>164</v>
      </c>
      <c r="E143" s="1"/>
      <c r="F143" s="1"/>
      <c r="G143" s="1"/>
      <c r="H143" s="1"/>
      <c r="I143" s="2"/>
      <c r="J143" s="1"/>
      <c r="K143" s="1"/>
    </row>
    <row r="144" spans="3:11" s="135" customFormat="1" ht="10.5" customHeight="1">
      <c r="C144" s="1"/>
      <c r="D144" s="130" t="s">
        <v>165</v>
      </c>
      <c r="E144" s="130"/>
      <c r="F144" s="130"/>
      <c r="G144" s="130"/>
      <c r="H144" s="130"/>
      <c r="I144" s="130"/>
      <c r="J144" s="130"/>
      <c r="K144" s="130"/>
    </row>
    <row r="145" spans="3:11" s="135" customFormat="1" ht="10.5" customHeight="1">
      <c r="C145" s="1"/>
      <c r="D145" s="130" t="s">
        <v>166</v>
      </c>
      <c r="E145" s="130"/>
      <c r="F145" s="130"/>
      <c r="G145" s="130"/>
      <c r="H145" s="130"/>
      <c r="I145" s="130"/>
      <c r="J145" s="130"/>
      <c r="K145" s="130"/>
    </row>
    <row r="146" spans="3:11" s="135" customFormat="1" ht="10.5" customHeight="1">
      <c r="C146" s="1"/>
      <c r="D146" s="130" t="s">
        <v>167</v>
      </c>
      <c r="E146" s="130"/>
      <c r="F146" s="130"/>
      <c r="G146" s="130"/>
      <c r="H146" s="130"/>
      <c r="I146" s="130"/>
      <c r="J146" s="130"/>
      <c r="K146" s="130"/>
    </row>
    <row r="147" spans="3:11" s="135" customFormat="1" ht="10.5" customHeight="1">
      <c r="C147" s="1"/>
      <c r="D147" s="130" t="s">
        <v>168</v>
      </c>
      <c r="E147" s="130"/>
      <c r="F147" s="130"/>
      <c r="G147" s="130"/>
      <c r="H147" s="130"/>
      <c r="I147" s="130"/>
      <c r="J147" s="130"/>
      <c r="K147" s="130"/>
    </row>
    <row r="148" spans="3:11" s="135" customFormat="1" ht="9.75" customHeight="1">
      <c r="C148" s="1"/>
      <c r="D148" s="1"/>
      <c r="E148" s="1"/>
      <c r="F148" s="1"/>
      <c r="G148" s="1"/>
      <c r="H148" s="1"/>
      <c r="I148" s="2"/>
      <c r="J148" s="1"/>
      <c r="K148" s="1"/>
    </row>
    <row r="149" spans="3:11" s="135" customFormat="1" ht="12" customHeight="1">
      <c r="C149" s="128" t="s">
        <v>169</v>
      </c>
      <c r="D149" s="129" t="s">
        <v>170</v>
      </c>
      <c r="E149" s="1"/>
      <c r="F149" s="1"/>
      <c r="G149" s="1"/>
      <c r="H149" s="1"/>
      <c r="I149" s="2"/>
      <c r="J149" s="1"/>
      <c r="K149" s="1"/>
    </row>
    <row r="150" spans="3:11" s="135" customFormat="1" ht="10.5" customHeight="1">
      <c r="C150" s="1"/>
      <c r="D150" s="130" t="s">
        <v>171</v>
      </c>
      <c r="E150" s="1"/>
      <c r="F150" s="1"/>
      <c r="G150" s="1"/>
      <c r="H150" s="1"/>
      <c r="I150" s="2"/>
      <c r="J150" s="1"/>
      <c r="K150" s="1"/>
    </row>
    <row r="151" spans="3:11" s="135" customFormat="1" ht="9.75" customHeight="1">
      <c r="C151" s="1"/>
      <c r="D151" s="1"/>
      <c r="E151" s="1"/>
      <c r="F151" s="1"/>
      <c r="G151" s="1"/>
      <c r="H151" s="1"/>
      <c r="I151" s="2"/>
      <c r="J151" s="1"/>
      <c r="K151" s="1"/>
    </row>
    <row r="152" spans="3:11" s="135" customFormat="1" ht="13.5" hidden="1">
      <c r="C152" s="128"/>
      <c r="D152" s="129"/>
      <c r="E152" s="1"/>
      <c r="F152" s="1"/>
      <c r="G152" s="1"/>
      <c r="H152" s="1"/>
      <c r="I152" s="2"/>
      <c r="J152" s="1"/>
      <c r="K152" s="1"/>
    </row>
    <row r="153" spans="3:11" s="135" customFormat="1" ht="10.5" customHeight="1" hidden="1">
      <c r="C153" s="1"/>
      <c r="D153" s="130"/>
      <c r="E153" s="1"/>
      <c r="F153" s="1"/>
      <c r="G153" s="1"/>
      <c r="H153" s="1"/>
      <c r="I153" s="2"/>
      <c r="J153" s="1"/>
      <c r="K153" s="1"/>
    </row>
    <row r="154" spans="3:11" s="135" customFormat="1" ht="10.5" customHeight="1">
      <c r="C154" s="128" t="s">
        <v>172</v>
      </c>
      <c r="D154" s="129" t="s">
        <v>6</v>
      </c>
      <c r="E154" s="1"/>
      <c r="F154" s="1"/>
      <c r="G154" s="1"/>
      <c r="H154" s="1"/>
      <c r="I154" s="2"/>
      <c r="J154" s="1"/>
      <c r="K154" s="1"/>
    </row>
    <row r="155" spans="3:11" s="135" customFormat="1" ht="10.5" customHeight="1">
      <c r="C155" s="1"/>
      <c r="D155" s="130"/>
      <c r="E155" s="1"/>
      <c r="F155" s="1"/>
      <c r="G155" s="1"/>
      <c r="H155" s="1"/>
      <c r="I155" s="2"/>
      <c r="J155" s="1"/>
      <c r="K155" s="1"/>
    </row>
    <row r="156" spans="3:11" s="135" customFormat="1" ht="10.5" customHeight="1">
      <c r="C156" s="1"/>
      <c r="D156" s="137" t="s">
        <v>173</v>
      </c>
      <c r="E156" s="137"/>
      <c r="F156" s="137" t="s">
        <v>174</v>
      </c>
      <c r="G156" s="1"/>
      <c r="H156" s="1"/>
      <c r="I156" s="2"/>
      <c r="J156" s="1"/>
      <c r="K156" s="1"/>
    </row>
    <row r="157" spans="3:11" s="135" customFormat="1" ht="10.5" customHeight="1">
      <c r="C157" s="1"/>
      <c r="D157" s="137" t="s">
        <v>175</v>
      </c>
      <c r="E157" s="137"/>
      <c r="F157" s="137" t="s">
        <v>176</v>
      </c>
      <c r="G157" s="1"/>
      <c r="H157" s="1"/>
      <c r="I157" s="2"/>
      <c r="J157" s="1"/>
      <c r="K157" s="1"/>
    </row>
    <row r="158" spans="3:11" s="135" customFormat="1" ht="10.5" customHeight="1">
      <c r="C158" s="1"/>
      <c r="D158" s="137" t="s">
        <v>177</v>
      </c>
      <c r="E158" s="137"/>
      <c r="F158" s="137" t="s">
        <v>178</v>
      </c>
      <c r="G158" s="1"/>
      <c r="H158" s="1"/>
      <c r="I158" s="2"/>
      <c r="J158" s="1"/>
      <c r="K158" s="1"/>
    </row>
    <row r="159" spans="3:11" s="135" customFormat="1" ht="9.75" customHeight="1">
      <c r="C159" s="1"/>
      <c r="D159" s="130"/>
      <c r="E159" s="130"/>
      <c r="F159" s="130"/>
      <c r="G159" s="1"/>
      <c r="H159" s="1"/>
      <c r="I159" s="2"/>
      <c r="J159" s="1"/>
      <c r="K159" s="1"/>
    </row>
    <row r="160" spans="3:11" s="135" customFormat="1" ht="12">
      <c r="C160" s="128" t="s">
        <v>179</v>
      </c>
      <c r="D160" s="129" t="s">
        <v>180</v>
      </c>
      <c r="E160" s="130"/>
      <c r="F160" s="130"/>
      <c r="G160" s="1"/>
      <c r="H160" s="1"/>
      <c r="I160" s="2"/>
      <c r="J160" s="1"/>
      <c r="K160" s="1"/>
    </row>
    <row r="161" spans="3:11" s="135" customFormat="1" ht="10.5" customHeight="1">
      <c r="C161" s="1"/>
      <c r="D161" s="130" t="s">
        <v>181</v>
      </c>
      <c r="E161" s="130"/>
      <c r="F161" s="130"/>
      <c r="G161" s="1"/>
      <c r="H161" s="1"/>
      <c r="I161" s="2"/>
      <c r="J161" s="1"/>
      <c r="K161" s="1"/>
    </row>
    <row r="162" spans="3:11" s="135" customFormat="1" ht="10.5" customHeight="1">
      <c r="C162" s="1"/>
      <c r="D162" s="103" t="s">
        <v>182</v>
      </c>
      <c r="E162" s="1"/>
      <c r="F162" s="1"/>
      <c r="G162" s="1"/>
      <c r="H162" s="1"/>
      <c r="I162" s="2"/>
      <c r="J162" s="1"/>
      <c r="K162" s="1"/>
    </row>
    <row r="163" ht="10.5" customHeight="1">
      <c r="D163" s="134" t="s">
        <v>183</v>
      </c>
    </row>
    <row r="164" ht="9.75" customHeight="1">
      <c r="D164" s="134"/>
    </row>
    <row r="165" spans="3:4" ht="11.25">
      <c r="C165" s="128" t="s">
        <v>184</v>
      </c>
      <c r="D165" s="129" t="s">
        <v>185</v>
      </c>
    </row>
    <row r="166" ht="10.5" customHeight="1">
      <c r="D166" s="130" t="s">
        <v>186</v>
      </c>
    </row>
    <row r="167" ht="10.5" customHeight="1">
      <c r="D167" s="130" t="s">
        <v>187</v>
      </c>
    </row>
    <row r="168" ht="10.5" customHeight="1" hidden="1">
      <c r="D168" s="130"/>
    </row>
    <row r="169" ht="10.5" customHeight="1" hidden="1">
      <c r="D169" s="130"/>
    </row>
    <row r="170" ht="9.75" customHeight="1">
      <c r="D170" s="130" t="s">
        <v>188</v>
      </c>
    </row>
    <row r="171" spans="3:4" ht="11.25">
      <c r="C171" s="128" t="s">
        <v>189</v>
      </c>
      <c r="D171" s="129" t="s">
        <v>190</v>
      </c>
    </row>
    <row r="172" ht="10.5" customHeight="1">
      <c r="D172" s="130" t="s">
        <v>191</v>
      </c>
    </row>
    <row r="173" ht="9.75" customHeight="1">
      <c r="D173" s="130"/>
    </row>
    <row r="174" spans="3:4" ht="11.25">
      <c r="C174" s="128" t="s">
        <v>192</v>
      </c>
      <c r="D174" s="129" t="s">
        <v>39</v>
      </c>
    </row>
    <row r="175" ht="10.5" customHeight="1">
      <c r="D175" s="130" t="s">
        <v>193</v>
      </c>
    </row>
    <row r="176" ht="10.5" customHeight="1">
      <c r="D176" s="130"/>
    </row>
    <row r="180" spans="1:11" ht="27.75" customHeight="1">
      <c r="A180" s="3" t="s">
        <v>0</v>
      </c>
      <c r="B180" s="3"/>
      <c r="C180" s="3"/>
      <c r="D180" s="3"/>
      <c r="E180" s="3"/>
      <c r="F180" s="3"/>
      <c r="G180" s="3"/>
      <c r="H180" s="3"/>
      <c r="I180" s="3"/>
      <c r="J180" s="3"/>
      <c r="K180" s="3"/>
    </row>
    <row r="181" spans="1:11" ht="12.75">
      <c r="A181" s="5" t="s">
        <v>194</v>
      </c>
      <c r="B181" s="5"/>
      <c r="C181" s="5"/>
      <c r="D181" s="5"/>
      <c r="E181" s="5"/>
      <c r="F181" s="5"/>
      <c r="G181" s="5"/>
      <c r="H181" s="5"/>
      <c r="I181" s="5"/>
      <c r="J181" s="5"/>
      <c r="K181" s="5"/>
    </row>
    <row r="182" spans="1:11" ht="12.75">
      <c r="A182" s="5" t="s">
        <v>1</v>
      </c>
      <c r="B182" s="5"/>
      <c r="C182" s="5"/>
      <c r="D182" s="5"/>
      <c r="E182" s="5"/>
      <c r="F182" s="5"/>
      <c r="G182" s="5"/>
      <c r="H182" s="5"/>
      <c r="I182" s="5"/>
      <c r="J182" s="5"/>
      <c r="K182" s="5"/>
    </row>
    <row r="183" spans="1:11" ht="12.75">
      <c r="A183" s="5" t="s">
        <v>195</v>
      </c>
      <c r="B183" s="5"/>
      <c r="C183" s="5"/>
      <c r="D183" s="5"/>
      <c r="E183" s="5"/>
      <c r="F183" s="5"/>
      <c r="G183" s="5"/>
      <c r="H183" s="5"/>
      <c r="I183" s="5"/>
      <c r="J183" s="5"/>
      <c r="K183" s="5"/>
    </row>
    <row r="184" spans="1:11" ht="12.75">
      <c r="A184" s="138"/>
      <c r="B184" s="138"/>
      <c r="C184" s="138"/>
      <c r="D184" s="138"/>
      <c r="E184" s="138"/>
      <c r="F184" s="138"/>
      <c r="G184" s="138"/>
      <c r="H184" s="138"/>
      <c r="I184" s="138"/>
      <c r="J184" s="138"/>
      <c r="K184" s="138"/>
    </row>
    <row r="185" spans="1:11" ht="12.75">
      <c r="A185" s="138"/>
      <c r="B185" s="138"/>
      <c r="C185" s="138"/>
      <c r="D185" s="138"/>
      <c r="E185" s="138"/>
      <c r="F185" s="138"/>
      <c r="G185" s="138"/>
      <c r="H185" s="138"/>
      <c r="I185" s="138"/>
      <c r="J185" s="138"/>
      <c r="K185" s="138"/>
    </row>
    <row r="186" spans="1:11" ht="14.25">
      <c r="A186" s="8"/>
      <c r="B186" s="8"/>
      <c r="C186" s="8"/>
      <c r="D186" s="8"/>
      <c r="E186" s="8"/>
      <c r="F186" s="8"/>
      <c r="G186" s="8"/>
      <c r="H186" s="8"/>
      <c r="I186" s="8"/>
      <c r="J186" s="8"/>
      <c r="K186" s="8"/>
    </row>
    <row r="187" spans="1:7" s="1" customFormat="1" ht="21">
      <c r="A187" s="8"/>
      <c r="B187" s="8"/>
      <c r="C187" s="11" t="s">
        <v>4</v>
      </c>
      <c r="D187" s="12"/>
      <c r="E187" s="12"/>
      <c r="F187" s="12"/>
      <c r="G187" s="12"/>
    </row>
    <row r="188" spans="1:7" s="1" customFormat="1" ht="14.25">
      <c r="A188" s="8"/>
      <c r="B188" s="8"/>
      <c r="C188" s="8"/>
      <c r="D188" s="13"/>
      <c r="E188" s="13"/>
      <c r="F188" s="13"/>
      <c r="G188" s="13"/>
    </row>
    <row r="189" spans="1:7" s="1" customFormat="1" ht="14.25">
      <c r="A189" s="8"/>
      <c r="B189" s="8"/>
      <c r="C189" s="11" t="s">
        <v>5</v>
      </c>
      <c r="D189" s="14"/>
      <c r="E189" s="14"/>
      <c r="F189" s="14"/>
      <c r="G189" s="14"/>
    </row>
    <row r="190" spans="1:11" ht="14.25">
      <c r="A190" s="8"/>
      <c r="B190" s="8"/>
      <c r="C190" s="8"/>
      <c r="D190" s="13"/>
      <c r="E190" s="13"/>
      <c r="F190" s="13"/>
      <c r="G190" s="13"/>
      <c r="H190" s="8"/>
      <c r="I190" s="8"/>
      <c r="J190" s="8"/>
      <c r="K190" s="8"/>
    </row>
    <row r="191" spans="1:7" s="1" customFormat="1" ht="14.25">
      <c r="A191" s="8"/>
      <c r="B191" s="8"/>
      <c r="C191" s="11" t="s">
        <v>6</v>
      </c>
      <c r="D191" s="14"/>
      <c r="E191" s="14"/>
      <c r="F191" s="14"/>
      <c r="G191" s="14"/>
    </row>
    <row r="192" spans="1:7" s="1" customFormat="1" ht="14.25">
      <c r="A192" s="8"/>
      <c r="B192" s="8"/>
      <c r="C192" s="139"/>
      <c r="D192" s="140"/>
      <c r="E192" s="140"/>
      <c r="F192" s="140"/>
      <c r="G192" s="140"/>
    </row>
    <row r="193" spans="1:7" s="1" customFormat="1" ht="14.25">
      <c r="A193" s="8"/>
      <c r="B193" s="8"/>
      <c r="C193" s="141" t="s">
        <v>196</v>
      </c>
      <c r="D193" s="14"/>
      <c r="E193" s="14"/>
      <c r="F193" s="14"/>
      <c r="G193" s="14"/>
    </row>
    <row r="194" spans="4:7" s="1" customFormat="1" ht="11.25">
      <c r="D194" s="82"/>
      <c r="E194" s="82"/>
      <c r="F194" s="82"/>
      <c r="G194" s="82"/>
    </row>
    <row r="195" spans="4:7" s="1" customFormat="1" ht="11.25">
      <c r="D195" s="82"/>
      <c r="E195" s="82"/>
      <c r="F195" s="82"/>
      <c r="G195" s="82"/>
    </row>
    <row r="196" spans="4:7" s="1" customFormat="1" ht="11.25">
      <c r="D196" s="82"/>
      <c r="E196" s="82"/>
      <c r="F196" s="82"/>
      <c r="G196" s="82"/>
    </row>
    <row r="197" s="1" customFormat="1" ht="18.75" customHeight="1">
      <c r="C197" s="103" t="s">
        <v>197</v>
      </c>
    </row>
    <row r="198" s="1" customFormat="1" ht="14.25">
      <c r="C198" s="133" t="s">
        <v>198</v>
      </c>
    </row>
    <row r="199" s="1" customFormat="1" ht="12.75">
      <c r="C199" s="133" t="s">
        <v>199</v>
      </c>
    </row>
    <row r="200" s="1" customFormat="1" ht="12.75">
      <c r="C200" s="133" t="s">
        <v>200</v>
      </c>
    </row>
    <row r="201" s="1" customFormat="1" ht="12.75">
      <c r="C201" s="133" t="s">
        <v>201</v>
      </c>
    </row>
    <row r="202" s="1" customFormat="1" ht="12.75">
      <c r="C202" s="133" t="s">
        <v>202</v>
      </c>
    </row>
    <row r="203" s="1" customFormat="1" ht="12.75">
      <c r="C203" s="133" t="s">
        <v>203</v>
      </c>
    </row>
    <row r="204" s="1" customFormat="1" ht="9" customHeight="1">
      <c r="C204" s="133"/>
    </row>
    <row r="205" spans="3:9" ht="11.25">
      <c r="C205" s="134" t="s">
        <v>204</v>
      </c>
      <c r="I205" s="142" t="s">
        <v>205</v>
      </c>
    </row>
    <row r="206" spans="3:9" ht="11.25">
      <c r="C206" s="134" t="s">
        <v>158</v>
      </c>
      <c r="I206" s="142" t="s">
        <v>206</v>
      </c>
    </row>
    <row r="207" spans="3:9" ht="11.25">
      <c r="C207" s="134"/>
      <c r="I207" s="143"/>
    </row>
    <row r="208" spans="3:9" ht="11.25">
      <c r="C208" s="134"/>
      <c r="I208" s="143"/>
    </row>
    <row r="209" spans="3:9" ht="11.25">
      <c r="C209" s="134"/>
      <c r="I209" s="143"/>
    </row>
    <row r="210" spans="2:11" ht="11.25">
      <c r="B210" s="15"/>
      <c r="C210" s="49"/>
      <c r="D210" s="49"/>
      <c r="E210" s="49"/>
      <c r="F210" s="49"/>
      <c r="G210" s="49"/>
      <c r="H210" s="39"/>
      <c r="I210" s="47"/>
      <c r="J210" s="48"/>
      <c r="K210" s="48"/>
    </row>
    <row r="211" spans="2:11" ht="11.25">
      <c r="B211" s="15"/>
      <c r="C211" s="16" t="s">
        <v>207</v>
      </c>
      <c r="D211" s="17"/>
      <c r="E211" s="17"/>
      <c r="F211" s="17"/>
      <c r="G211" s="17"/>
      <c r="H211" s="17"/>
      <c r="I211" s="17"/>
      <c r="J211" s="15"/>
      <c r="K211" s="15"/>
    </row>
    <row r="213" spans="2:11" ht="39.75" customHeight="1">
      <c r="B213" s="15"/>
      <c r="C213" s="52" t="s">
        <v>208</v>
      </c>
      <c r="D213" s="52" t="s">
        <v>209</v>
      </c>
      <c r="E213" s="18" t="s">
        <v>210</v>
      </c>
      <c r="F213" s="18"/>
      <c r="G213" s="144" t="s">
        <v>53</v>
      </c>
      <c r="H213" s="144"/>
      <c r="I213" s="17"/>
      <c r="J213" s="17"/>
      <c r="K213" s="17"/>
    </row>
    <row r="214" spans="2:11" ht="30.75" customHeight="1">
      <c r="B214" s="15"/>
      <c r="C214" s="145">
        <v>0</v>
      </c>
      <c r="D214" s="58">
        <f>C214*8.6/100</f>
        <v>0</v>
      </c>
      <c r="E214" s="146">
        <f>C214*14.8/100</f>
        <v>0</v>
      </c>
      <c r="F214" s="146"/>
      <c r="G214" s="147">
        <f>E214+D214+C214</f>
        <v>0</v>
      </c>
      <c r="H214" s="147"/>
      <c r="I214" s="17"/>
      <c r="J214" s="17"/>
      <c r="K214" s="17"/>
    </row>
    <row r="215" spans="2:11" ht="11.25">
      <c r="B215" s="15"/>
      <c r="C215" s="38"/>
      <c r="D215" s="38"/>
      <c r="E215" s="38"/>
      <c r="F215" s="39"/>
      <c r="G215" s="40"/>
      <c r="H215" s="39"/>
      <c r="I215" s="39"/>
      <c r="J215" s="39"/>
      <c r="K215" s="39"/>
    </row>
    <row r="216" spans="2:11" ht="14.25">
      <c r="B216" s="15"/>
      <c r="C216" s="148" t="s">
        <v>211</v>
      </c>
      <c r="D216" s="16" t="s">
        <v>55</v>
      </c>
      <c r="E216" s="17"/>
      <c r="F216" s="17"/>
      <c r="G216" s="17"/>
      <c r="H216" s="16" t="s">
        <v>212</v>
      </c>
      <c r="I216" s="17"/>
      <c r="J216" s="15"/>
      <c r="K216" s="15"/>
    </row>
    <row r="217" ht="14.25">
      <c r="B217" s="15"/>
    </row>
    <row r="218" spans="2:11" ht="29.25" customHeight="1">
      <c r="B218" s="15"/>
      <c r="C218" s="51" t="s">
        <v>53</v>
      </c>
      <c r="D218" s="52" t="s">
        <v>213</v>
      </c>
      <c r="E218" s="66" t="s">
        <v>214</v>
      </c>
      <c r="F218" s="66"/>
      <c r="G218" s="17"/>
      <c r="H218" s="67" t="s">
        <v>59</v>
      </c>
      <c r="I218" s="68" t="s">
        <v>60</v>
      </c>
      <c r="J218" s="68"/>
      <c r="K218" s="68"/>
    </row>
    <row r="219" spans="2:11" ht="21.75">
      <c r="B219" s="15"/>
      <c r="C219" s="51"/>
      <c r="D219" s="69" t="s">
        <v>61</v>
      </c>
      <c r="E219" s="66"/>
      <c r="F219" s="66"/>
      <c r="G219" s="17"/>
      <c r="H219" s="67"/>
      <c r="I219" s="68"/>
      <c r="J219" s="68"/>
      <c r="K219" s="68"/>
    </row>
    <row r="220" spans="2:11" ht="14.25">
      <c r="B220" s="15"/>
      <c r="C220" s="64">
        <f>G214</f>
        <v>0</v>
      </c>
      <c r="D220" s="70"/>
      <c r="E220" s="63">
        <f>-(C220*D220)+C220</f>
        <v>0</v>
      </c>
      <c r="F220" s="63"/>
      <c r="G220" s="17"/>
      <c r="H220" s="71" t="s">
        <v>62</v>
      </c>
      <c r="I220" s="72">
        <f>E220*2</f>
        <v>0</v>
      </c>
      <c r="J220" s="72"/>
      <c r="K220" s="72"/>
    </row>
    <row r="221" spans="2:11" ht="14.25">
      <c r="B221" s="15"/>
      <c r="C221" s="64"/>
      <c r="D221" s="73" t="s">
        <v>63</v>
      </c>
      <c r="E221" s="63"/>
      <c r="F221" s="63"/>
      <c r="G221" s="39"/>
      <c r="H221" s="71"/>
      <c r="I221" s="72"/>
      <c r="J221" s="72"/>
      <c r="K221" s="72"/>
    </row>
    <row r="222" spans="2:11" ht="14.25" hidden="1">
      <c r="B222" s="15"/>
      <c r="C222" s="38"/>
      <c r="D222" s="38"/>
      <c r="E222" s="38"/>
      <c r="F222" s="17"/>
      <c r="G222" s="17"/>
      <c r="H222" s="17"/>
      <c r="I222" s="17"/>
      <c r="J222" s="17"/>
      <c r="K222" s="17"/>
    </row>
    <row r="223" spans="2:11" ht="14.25" hidden="1">
      <c r="B223" s="15"/>
      <c r="C223" s="38"/>
      <c r="D223" s="38"/>
      <c r="E223" s="38"/>
      <c r="F223" s="17"/>
      <c r="G223" s="17"/>
      <c r="H223" s="17"/>
      <c r="I223" s="17"/>
      <c r="J223" s="17"/>
      <c r="K223" s="17"/>
    </row>
    <row r="224" spans="2:11" ht="14.25" hidden="1">
      <c r="B224" s="15"/>
      <c r="C224" s="16"/>
      <c r="D224" s="17"/>
      <c r="E224" s="17"/>
      <c r="F224" s="17"/>
      <c r="G224" s="17"/>
      <c r="H224" s="17"/>
      <c r="I224" s="17"/>
      <c r="J224" s="17"/>
      <c r="K224" s="17"/>
    </row>
    <row r="225" spans="8:11" ht="14.25" hidden="1">
      <c r="H225" s="17"/>
      <c r="I225" s="17"/>
      <c r="J225" s="17"/>
      <c r="K225" s="17"/>
    </row>
    <row r="226" spans="2:11" ht="42" customHeight="1" hidden="1">
      <c r="B226" s="15"/>
      <c r="C226" s="149"/>
      <c r="D226" s="149"/>
      <c r="E226" s="150"/>
      <c r="F226" s="150"/>
      <c r="G226" s="17"/>
      <c r="H226" s="17"/>
      <c r="I226" s="17"/>
      <c r="J226" s="17"/>
      <c r="K226" s="17"/>
    </row>
    <row r="227" spans="2:11" ht="30" customHeight="1" hidden="1">
      <c r="B227" s="15"/>
      <c r="C227" s="151"/>
      <c r="D227" s="152"/>
      <c r="E227" s="153"/>
      <c r="F227" s="153"/>
      <c r="G227" s="39"/>
      <c r="H227" s="17"/>
      <c r="I227" s="17"/>
      <c r="J227" s="17"/>
      <c r="K227" s="17"/>
    </row>
    <row r="228" spans="2:11" ht="13.5" customHeight="1" hidden="1">
      <c r="B228" s="15"/>
      <c r="C228" s="74"/>
      <c r="D228" s="75"/>
      <c r="E228" s="154"/>
      <c r="F228" s="154"/>
      <c r="G228" s="39"/>
      <c r="H228" s="17"/>
      <c r="I228" s="17"/>
      <c r="J228" s="17"/>
      <c r="K228" s="17"/>
    </row>
    <row r="229" spans="2:11" ht="13.5" customHeight="1" hidden="1">
      <c r="B229" s="15"/>
      <c r="C229" s="74"/>
      <c r="D229" s="75"/>
      <c r="E229" s="75"/>
      <c r="F229" s="75"/>
      <c r="G229" s="39"/>
      <c r="H229" s="17"/>
      <c r="I229" s="17"/>
      <c r="J229" s="17"/>
      <c r="K229" s="17"/>
    </row>
    <row r="230" spans="2:11" ht="11.25" hidden="1">
      <c r="B230" s="15"/>
      <c r="C230" s="74"/>
      <c r="D230" s="75"/>
      <c r="E230" s="76"/>
      <c r="F230" s="76"/>
      <c r="G230" s="39"/>
      <c r="H230" s="39"/>
      <c r="I230" s="39"/>
      <c r="J230" s="39"/>
      <c r="K230" s="39"/>
    </row>
    <row r="231" spans="2:11" ht="11.25">
      <c r="B231" s="15"/>
      <c r="C231" s="78" t="s">
        <v>215</v>
      </c>
      <c r="D231" s="155"/>
      <c r="E231" s="156"/>
      <c r="F231" s="156"/>
      <c r="G231" s="157"/>
      <c r="H231" s="157"/>
      <c r="I231" s="157"/>
      <c r="J231" s="157"/>
      <c r="K231" s="158"/>
    </row>
    <row r="232" spans="2:11" ht="11.25" hidden="1">
      <c r="B232" s="15"/>
      <c r="C232" s="159"/>
      <c r="D232" s="75"/>
      <c r="E232" s="76"/>
      <c r="F232" s="76"/>
      <c r="G232" s="39"/>
      <c r="H232" s="39"/>
      <c r="I232" s="39"/>
      <c r="J232" s="39"/>
      <c r="K232" s="160"/>
    </row>
    <row r="233" spans="2:11" ht="11.25" hidden="1">
      <c r="B233" s="15"/>
      <c r="C233" s="159"/>
      <c r="D233" s="75"/>
      <c r="E233" s="76"/>
      <c r="F233" s="76"/>
      <c r="G233" s="39"/>
      <c r="H233" s="39"/>
      <c r="I233" s="39"/>
      <c r="J233" s="39"/>
      <c r="K233" s="160"/>
    </row>
    <row r="234" spans="2:11" ht="11.25" hidden="1">
      <c r="B234" s="15"/>
      <c r="C234" s="159"/>
      <c r="D234" s="75"/>
      <c r="E234" s="76"/>
      <c r="F234" s="76"/>
      <c r="G234" s="39"/>
      <c r="H234" s="39"/>
      <c r="I234" s="39"/>
      <c r="J234" s="39"/>
      <c r="K234" s="160"/>
    </row>
    <row r="235" spans="2:11" ht="11.25" hidden="1">
      <c r="B235" s="15"/>
      <c r="C235" s="80"/>
      <c r="D235" s="81"/>
      <c r="E235" s="81"/>
      <c r="F235" s="81"/>
      <c r="G235" s="81"/>
      <c r="H235" s="81"/>
      <c r="I235" s="81"/>
      <c r="J235" s="161"/>
      <c r="K235" s="162"/>
    </row>
    <row r="236" spans="3:11" ht="11.25" hidden="1">
      <c r="C236" s="80"/>
      <c r="D236" s="81"/>
      <c r="E236" s="81"/>
      <c r="F236" s="81"/>
      <c r="G236" s="81"/>
      <c r="H236" s="82"/>
      <c r="I236" s="83"/>
      <c r="J236" s="82"/>
      <c r="K236" s="84"/>
    </row>
    <row r="237" spans="2:11" ht="11.25" hidden="1">
      <c r="B237" s="15"/>
      <c r="C237" s="85"/>
      <c r="D237" s="86"/>
      <c r="E237" s="86"/>
      <c r="F237" s="86"/>
      <c r="G237" s="86"/>
      <c r="H237" s="86"/>
      <c r="I237" s="86"/>
      <c r="J237" s="86"/>
      <c r="K237" s="87"/>
    </row>
    <row r="238" spans="2:11" ht="11.25" hidden="1">
      <c r="B238" s="15"/>
      <c r="C238" s="81"/>
      <c r="D238" s="81"/>
      <c r="E238" s="81"/>
      <c r="F238" s="81"/>
      <c r="G238" s="81"/>
      <c r="H238" s="81"/>
      <c r="I238" s="81"/>
      <c r="J238" s="81"/>
      <c r="K238" s="81"/>
    </row>
    <row r="239" ht="11.25" hidden="1"/>
    <row r="240" ht="11.25">
      <c r="C240" s="134" t="s">
        <v>216</v>
      </c>
    </row>
  </sheetData>
  <sheetProtection selectLockedCells="1" selectUnlockedCells="1"/>
  <mergeCells count="107">
    <mergeCell ref="A2:K2"/>
    <mergeCell ref="A3:K3"/>
    <mergeCell ref="A4:K4"/>
    <mergeCell ref="D6:G6"/>
    <mergeCell ref="D8:G8"/>
    <mergeCell ref="D10:G10"/>
    <mergeCell ref="C15:E15"/>
    <mergeCell ref="J15:K15"/>
    <mergeCell ref="C16:E16"/>
    <mergeCell ref="J16:K16"/>
    <mergeCell ref="C17:E17"/>
    <mergeCell ref="J17:K17"/>
    <mergeCell ref="C18:E18"/>
    <mergeCell ref="J18:K18"/>
    <mergeCell ref="C19:E19"/>
    <mergeCell ref="J19:K19"/>
    <mergeCell ref="C20:E20"/>
    <mergeCell ref="J20:K20"/>
    <mergeCell ref="C21:E21"/>
    <mergeCell ref="J21:K21"/>
    <mergeCell ref="C22:E22"/>
    <mergeCell ref="J22:K22"/>
    <mergeCell ref="C23:E23"/>
    <mergeCell ref="J23:K23"/>
    <mergeCell ref="J25:K25"/>
    <mergeCell ref="C31:C33"/>
    <mergeCell ref="J31:K33"/>
    <mergeCell ref="E32:E33"/>
    <mergeCell ref="J34:K34"/>
    <mergeCell ref="E38:F38"/>
    <mergeCell ref="E39:F39"/>
    <mergeCell ref="C43:C44"/>
    <mergeCell ref="E43:F44"/>
    <mergeCell ref="H43:H44"/>
    <mergeCell ref="I43:K44"/>
    <mergeCell ref="C45:C46"/>
    <mergeCell ref="E45:F46"/>
    <mergeCell ref="H45:H46"/>
    <mergeCell ref="I45:K46"/>
    <mergeCell ref="I47:K47"/>
    <mergeCell ref="D49:K49"/>
    <mergeCell ref="C58:D58"/>
    <mergeCell ref="H58:I58"/>
    <mergeCell ref="C59:D59"/>
    <mergeCell ref="H59:I59"/>
    <mergeCell ref="C60:D60"/>
    <mergeCell ref="H60:I60"/>
    <mergeCell ref="C61:D61"/>
    <mergeCell ref="H61:I61"/>
    <mergeCell ref="C62:D62"/>
    <mergeCell ref="H62:I62"/>
    <mergeCell ref="C63:D63"/>
    <mergeCell ref="H63:I63"/>
    <mergeCell ref="C64:D64"/>
    <mergeCell ref="H64:I64"/>
    <mergeCell ref="C65:D65"/>
    <mergeCell ref="C66:D66"/>
    <mergeCell ref="C70:E70"/>
    <mergeCell ref="F70:H70"/>
    <mergeCell ref="C71:D71"/>
    <mergeCell ref="F71:G71"/>
    <mergeCell ref="C72:D72"/>
    <mergeCell ref="F72:G72"/>
    <mergeCell ref="C73:D73"/>
    <mergeCell ref="F73:G73"/>
    <mergeCell ref="C74:D74"/>
    <mergeCell ref="F74:G74"/>
    <mergeCell ref="C75:D75"/>
    <mergeCell ref="F75:G75"/>
    <mergeCell ref="C76:D76"/>
    <mergeCell ref="F76:G76"/>
    <mergeCell ref="H81:I81"/>
    <mergeCell ref="H82:I82"/>
    <mergeCell ref="H83:I83"/>
    <mergeCell ref="H84:I84"/>
    <mergeCell ref="H85:I85"/>
    <mergeCell ref="H94:I94"/>
    <mergeCell ref="H95:I95"/>
    <mergeCell ref="H96:I96"/>
    <mergeCell ref="H97:I97"/>
    <mergeCell ref="C112:K112"/>
    <mergeCell ref="C113:K113"/>
    <mergeCell ref="D117:K117"/>
    <mergeCell ref="D118:K118"/>
    <mergeCell ref="A180:K180"/>
    <mergeCell ref="A181:K181"/>
    <mergeCell ref="A182:K182"/>
    <mergeCell ref="A183:K183"/>
    <mergeCell ref="D187:G187"/>
    <mergeCell ref="D189:G189"/>
    <mergeCell ref="D191:G191"/>
    <mergeCell ref="D193:G193"/>
    <mergeCell ref="E213:F213"/>
    <mergeCell ref="G213:H213"/>
    <mergeCell ref="E214:F214"/>
    <mergeCell ref="G214:H214"/>
    <mergeCell ref="C218:C219"/>
    <mergeCell ref="E218:F219"/>
    <mergeCell ref="H218:H219"/>
    <mergeCell ref="I218:K219"/>
    <mergeCell ref="C220:C221"/>
    <mergeCell ref="E220:F221"/>
    <mergeCell ref="H220:H221"/>
    <mergeCell ref="I220:K221"/>
    <mergeCell ref="E226:F226"/>
    <mergeCell ref="E227:F227"/>
    <mergeCell ref="E228:F228"/>
  </mergeCells>
  <printOptions horizontalCentered="1"/>
  <pageMargins left="0.31527777777777777" right="0.27569444444444446" top="0.31527777777777777" bottom="0.31527777777777777"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1106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UFFICIO URBANISTICA</dc:creator>
  <cp:keywords/>
  <dc:description/>
  <cp:lastModifiedBy/>
  <cp:lastPrinted>2019-10-18T18:06:06Z</cp:lastPrinted>
  <dcterms:created xsi:type="dcterms:W3CDTF">2002-01-24T09:54:26Z</dcterms:created>
  <dcterms:modified xsi:type="dcterms:W3CDTF">2019-11-06T11:22:49Z</dcterms:modified>
  <cp:category/>
  <cp:version/>
  <cp:contentType/>
  <cp:contentStatus/>
  <cp:revision>11</cp:revision>
</cp:coreProperties>
</file>